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Прайсы\Формирование\"/>
    </mc:Choice>
  </mc:AlternateContent>
  <bookViews>
    <workbookView xWindow="120" yWindow="30" windowWidth="15480" windowHeight="11085" firstSheet="11" activeTab="16"/>
  </bookViews>
  <sheets>
    <sheet name="КРЕСЛА ЭКОНОМ" sheetId="96" r:id="rId1"/>
    <sheet name="КРЕСЛА БЮДЖЕТ " sheetId="22" r:id="rId2"/>
    <sheet name="КРЕСЛА ДЕБЮТ" sheetId="23" r:id="rId3"/>
    <sheet name="КРЕСЛА РИМ" sheetId="97" r:id="rId4"/>
    <sheet name="КРЕСЛА ФРЕГАТ" sheetId="101" r:id="rId5"/>
    <sheet name="КРЕСЛА КОМФОРТ" sheetId="58" r:id="rId6"/>
    <sheet name="КРЕСЛА СОЛО" sheetId="31" r:id="rId7"/>
    <sheet name="КРЕСЛА МОНО" sheetId="91" r:id="rId8"/>
    <sheet name="КРЕСЛА СТАНДАРТ" sheetId="61" r:id="rId9"/>
    <sheet name="КРЕСЛА СТАНДАРТ+" sheetId="92" r:id="rId10"/>
    <sheet name="ДОП. ОПЦИИ" sheetId="13" r:id="rId11"/>
    <sheet name="ЦВЕТ ОБИВКИ &quot;АЛКАЛА&quot;" sheetId="43" r:id="rId12"/>
    <sheet name="ЦВЕТ ОБИВКИ &quot;ИНТЕРЬЕР&quot;" sheetId="44" r:id="rId13"/>
    <sheet name="ЭКОНОМ-1 МП" sheetId="93" r:id="rId14"/>
    <sheet name="ЭКОНОМ-1 " sheetId="94" r:id="rId15"/>
    <sheet name="ЭКОНОМ-2" sheetId="95" r:id="rId16"/>
    <sheet name="БЮДЖЕТ-1" sheetId="7" r:id="rId17"/>
    <sheet name="БЮДЖЕТ-2" sheetId="64" r:id="rId18"/>
    <sheet name="БЮДЖЕТ-3" sheetId="65" r:id="rId19"/>
    <sheet name="БЮДЖЕТ-4" sheetId="66" r:id="rId20"/>
    <sheet name="БЮДЖЕТ-5" sheetId="67" r:id="rId21"/>
    <sheet name="ДЕБЮТ-1" sheetId="68" r:id="rId22"/>
    <sheet name="ДЕБЮТ-2" sheetId="70" r:id="rId23"/>
    <sheet name="ДЕБЮТ-3" sheetId="50" r:id="rId24"/>
    <sheet name="ДЕБЮТ-4" sheetId="51" r:id="rId25"/>
    <sheet name="ДЕБЮТ-5" sheetId="72" r:id="rId26"/>
    <sheet name="ФРЕГАТ-1" sheetId="102" r:id="rId27"/>
    <sheet name="ФРЕГАТ-2" sheetId="103" r:id="rId28"/>
    <sheet name="ФРЕГАТ-3" sheetId="104" r:id="rId29"/>
    <sheet name="РИМ-1" sheetId="98" r:id="rId30"/>
    <sheet name="РИМ-2" sheetId="99" r:id="rId31"/>
    <sheet name="РИМ-3" sheetId="100" r:id="rId32"/>
    <sheet name="КОМФОРТ-1" sheetId="73" r:id="rId33"/>
    <sheet name="КОМФОРТ-2" sheetId="74" r:id="rId34"/>
    <sheet name="КОМФОРТ-3" sheetId="75" r:id="rId35"/>
    <sheet name="КОМФОРТ-4" sheetId="77" r:id="rId36"/>
    <sheet name="КОМФОРТ-5" sheetId="78" r:id="rId37"/>
    <sheet name="СОЛО-1" sheetId="79" r:id="rId38"/>
    <sheet name="СОЛО-2" sheetId="80" r:id="rId39"/>
    <sheet name="СОЛО-3" sheetId="81" r:id="rId40"/>
    <sheet name="МОНО-1" sheetId="82" r:id="rId41"/>
    <sheet name="МОНО-2" sheetId="83" r:id="rId42"/>
    <sheet name="СТАНДАРТ-1" sheetId="84" r:id="rId43"/>
    <sheet name="СТАНДАРТ-2" sheetId="85" r:id="rId44"/>
    <sheet name="СТАНДАРТ-3" sheetId="86" r:id="rId45"/>
    <sheet name="СТАНДАРТ+1" sheetId="87" r:id="rId46"/>
    <sheet name="СТАНДАРТ+2" sheetId="88" r:id="rId47"/>
    <sheet name="СТАНДАРТ+3" sheetId="89" r:id="rId48"/>
  </sheets>
  <definedNames>
    <definedName name="_xlnm.Print_Area" localSheetId="16">'БЮДЖЕТ-1'!$B$1:$E$37</definedName>
    <definedName name="_xlnm.Print_Area" localSheetId="17">'БЮДЖЕТ-2'!$B$1:$E$37</definedName>
    <definedName name="_xlnm.Print_Area" localSheetId="18">'БЮДЖЕТ-3'!$B$1:$E$37</definedName>
    <definedName name="_xlnm.Print_Area" localSheetId="19">'БЮДЖЕТ-4'!$B$1:$E$37</definedName>
    <definedName name="_xlnm.Print_Area" localSheetId="20">'БЮДЖЕТ-5'!$B$1:$E$37</definedName>
    <definedName name="_xlnm.Print_Area" localSheetId="21">'ДЕБЮТ-1'!$B$1:$E$37</definedName>
    <definedName name="_xlnm.Print_Area" localSheetId="22">'ДЕБЮТ-2'!$B$1:$E$37</definedName>
    <definedName name="_xlnm.Print_Area" localSheetId="23">'ДЕБЮТ-3'!#REF!</definedName>
    <definedName name="_xlnm.Print_Area" localSheetId="24">'ДЕБЮТ-4'!#REF!</definedName>
    <definedName name="_xlnm.Print_Area" localSheetId="25">'ДЕБЮТ-5'!$B$1:$E$37</definedName>
    <definedName name="_xlnm.Print_Area" localSheetId="10">'ДОП. ОПЦИИ'!$B$1:$G$34</definedName>
    <definedName name="_xlnm.Print_Area" localSheetId="32">'КОМФОРТ-1'!$B$1:$E$37</definedName>
    <definedName name="_xlnm.Print_Area" localSheetId="33">'КОМФОРТ-2'!$B$1:$E$37</definedName>
    <definedName name="_xlnm.Print_Area" localSheetId="34">'КОМФОРТ-3'!#REF!</definedName>
    <definedName name="_xlnm.Print_Area" localSheetId="35">'КОМФОРТ-4'!#REF!</definedName>
    <definedName name="_xlnm.Print_Area" localSheetId="36">'КОМФОРТ-5'!$B$1:$E$37</definedName>
    <definedName name="_xlnm.Print_Area" localSheetId="1">'КРЕСЛА БЮДЖЕТ '!$B$2:$E$8</definedName>
    <definedName name="_xlnm.Print_Area" localSheetId="2">'КРЕСЛА ДЕБЮТ'!$B$2:$E$6</definedName>
    <definedName name="_xlnm.Print_Area" localSheetId="5">'КРЕСЛА КОМФОРТ'!$B$2:$E$6</definedName>
    <definedName name="_xlnm.Print_Area" localSheetId="7">'КРЕСЛА МОНО'!$B$2:$E$5</definedName>
    <definedName name="_xlnm.Print_Area" localSheetId="3">'КРЕСЛА РИМ'!$B$2:$E$5</definedName>
    <definedName name="_xlnm.Print_Area" localSheetId="6">'КРЕСЛА СОЛО'!$B$2:$E$5</definedName>
    <definedName name="_xlnm.Print_Area" localSheetId="8">'КРЕСЛА СТАНДАРТ'!$B$2:$E$6</definedName>
    <definedName name="_xlnm.Print_Area" localSheetId="9">'КРЕСЛА СТАНДАРТ+'!$B$2:$E$6</definedName>
    <definedName name="_xlnm.Print_Area" localSheetId="4">'КРЕСЛА ФРЕГАТ'!$B$2:$E$5</definedName>
    <definedName name="_xlnm.Print_Area" localSheetId="0">'КРЕСЛА ЭКОНОМ'!$B$2:$E$6</definedName>
    <definedName name="_xlnm.Print_Area" localSheetId="40">'МОНО-1'!$B$1:$E$37</definedName>
    <definedName name="_xlnm.Print_Area" localSheetId="41">'МОНО-2'!$B$1:$E$37</definedName>
    <definedName name="_xlnm.Print_Area" localSheetId="29">'РИМ-1'!$B$1:$E$37</definedName>
    <definedName name="_xlnm.Print_Area" localSheetId="30">'РИМ-2'!$B$1:$E$37</definedName>
    <definedName name="_xlnm.Print_Area" localSheetId="31">'РИМ-3'!$B$1:$E$37</definedName>
    <definedName name="_xlnm.Print_Area" localSheetId="37">'СОЛО-1'!$B$1:$E$37</definedName>
    <definedName name="_xlnm.Print_Area" localSheetId="38">'СОЛО-2'!$B$1:$E$37</definedName>
    <definedName name="_xlnm.Print_Area" localSheetId="39">'СОЛО-3'!$B$1:$E$37</definedName>
    <definedName name="_xlnm.Print_Area" localSheetId="45">'СТАНДАРТ+1'!#REF!</definedName>
    <definedName name="_xlnm.Print_Area" localSheetId="46">'СТАНДАРТ+2'!#REF!</definedName>
    <definedName name="_xlnm.Print_Area" localSheetId="47">'СТАНДАРТ+3'!#REF!</definedName>
    <definedName name="_xlnm.Print_Area" localSheetId="42">'СТАНДАРТ-1'!#REF!</definedName>
    <definedName name="_xlnm.Print_Area" localSheetId="43">'СТАНДАРТ-2'!#REF!</definedName>
    <definedName name="_xlnm.Print_Area" localSheetId="44">'СТАНДАРТ-3'!#REF!</definedName>
    <definedName name="_xlnm.Print_Area" localSheetId="26">'ФРЕГАТ-1'!$B$1:$E$37</definedName>
    <definedName name="_xlnm.Print_Area" localSheetId="27">'ФРЕГАТ-2'!$B$1:$E$37</definedName>
    <definedName name="_xlnm.Print_Area" localSheetId="28">'ФРЕГАТ-3'!$B$1:$E$37</definedName>
    <definedName name="_xlnm.Print_Area" localSheetId="14">'ЭКОНОМ-1 '!$B$1:$E$37</definedName>
    <definedName name="_xlnm.Print_Area" localSheetId="13">'ЭКОНОМ-1 МП'!$B$1:$E$37</definedName>
    <definedName name="_xlnm.Print_Area" localSheetId="15">'ЭКОНОМ-2'!$B$1:$E$37</definedName>
  </definedNames>
  <calcPr calcId="162913"/>
</workbook>
</file>

<file path=xl/calcChain.xml><?xml version="1.0" encoding="utf-8"?>
<calcChain xmlns="http://schemas.openxmlformats.org/spreadsheetml/2006/main">
  <c r="C10" i="89" l="1"/>
  <c r="C10" i="88"/>
  <c r="C10" i="87"/>
  <c r="C11" i="86"/>
  <c r="C11" i="85"/>
  <c r="C11" i="84"/>
  <c r="C10" i="83"/>
  <c r="C10" i="82"/>
  <c r="C10" i="79"/>
  <c r="C10" i="73"/>
  <c r="C10" i="100"/>
  <c r="C10" i="99"/>
  <c r="C10" i="98"/>
  <c r="C10" i="104"/>
  <c r="C10" i="103"/>
  <c r="C10" i="102"/>
  <c r="C10" i="72"/>
  <c r="C10" i="51"/>
  <c r="C10" i="50"/>
  <c r="F24" i="13" l="1"/>
  <c r="F23" i="13"/>
  <c r="C1" i="94" l="1"/>
  <c r="C1" i="95" s="1"/>
  <c r="C1" i="7" s="1"/>
  <c r="E6" i="101" l="1"/>
  <c r="E5" i="101"/>
  <c r="E4" i="101"/>
  <c r="E2" i="101"/>
  <c r="D16" i="99"/>
  <c r="E16" i="99" s="1"/>
  <c r="E4" i="97"/>
  <c r="D16" i="100" l="1"/>
  <c r="E16" i="100" s="1"/>
  <c r="E5" i="97"/>
  <c r="D18" i="103"/>
  <c r="E18" i="103" s="1"/>
  <c r="E6" i="97"/>
  <c r="D17" i="104"/>
  <c r="E17" i="104" s="1"/>
  <c r="D19" i="103"/>
  <c r="E19" i="103" s="1"/>
  <c r="D19" i="104"/>
  <c r="E19" i="104" s="1"/>
  <c r="D16" i="104"/>
  <c r="E16" i="104" s="1"/>
  <c r="D16" i="103"/>
  <c r="E16" i="103" s="1"/>
  <c r="D18" i="104"/>
  <c r="E18" i="104" s="1"/>
  <c r="D17" i="103"/>
  <c r="E17" i="103" s="1"/>
  <c r="D18" i="102"/>
  <c r="E18" i="102" s="1"/>
  <c r="D19" i="102"/>
  <c r="E19" i="102" s="1"/>
  <c r="D16" i="102"/>
  <c r="E16" i="102" s="1"/>
  <c r="D17" i="102"/>
  <c r="E17" i="102" s="1"/>
  <c r="D19" i="100"/>
  <c r="E19" i="100" s="1"/>
  <c r="D18" i="100"/>
  <c r="E18" i="100" s="1"/>
  <c r="D17" i="100"/>
  <c r="E17" i="100" s="1"/>
  <c r="D19" i="99"/>
  <c r="E19" i="99" s="1"/>
  <c r="D17" i="99"/>
  <c r="E17" i="99" s="1"/>
  <c r="D18" i="99"/>
  <c r="E18" i="99" s="1"/>
  <c r="D19" i="98" l="1"/>
  <c r="E19" i="98" s="1"/>
  <c r="E2" i="97"/>
  <c r="D16" i="98" l="1"/>
  <c r="E16" i="98" s="1"/>
  <c r="D17" i="98"/>
  <c r="E17" i="98" s="1"/>
  <c r="D18" i="98"/>
  <c r="E18" i="98" s="1"/>
  <c r="E4" i="96" l="1"/>
  <c r="D16" i="94" l="1"/>
  <c r="E16" i="94" s="1"/>
  <c r="D18" i="94"/>
  <c r="E18" i="94" s="1"/>
  <c r="E5" i="96"/>
  <c r="D17" i="95"/>
  <c r="E17" i="95" s="1"/>
  <c r="E6" i="96"/>
  <c r="D19" i="95"/>
  <c r="E19" i="95" s="1"/>
  <c r="D16" i="95"/>
  <c r="E16" i="95" s="1"/>
  <c r="D18" i="95"/>
  <c r="E18" i="95" s="1"/>
  <c r="D17" i="94"/>
  <c r="E17" i="94" s="1"/>
  <c r="D19" i="94"/>
  <c r="E19" i="94" s="1"/>
  <c r="D18" i="93" l="1"/>
  <c r="E18" i="93" s="1"/>
  <c r="D19" i="93"/>
  <c r="E19" i="93" s="1"/>
  <c r="D16" i="93" l="1"/>
  <c r="E16" i="93" s="1"/>
  <c r="D17" i="93"/>
  <c r="E17" i="93" s="1"/>
  <c r="C12" i="81" l="1"/>
  <c r="C10" i="81"/>
  <c r="C12" i="80"/>
  <c r="C10" i="80"/>
  <c r="C12" i="78" l="1"/>
  <c r="C10" i="78"/>
  <c r="C12" i="77"/>
  <c r="C10" i="77"/>
  <c r="C12" i="75"/>
  <c r="C10" i="75"/>
  <c r="C12" i="74"/>
  <c r="C10" i="74"/>
  <c r="C12" i="72"/>
  <c r="E10" i="72"/>
  <c r="D10" i="72"/>
  <c r="C12" i="51"/>
  <c r="E10" i="51"/>
  <c r="D10" i="51"/>
  <c r="C12" i="50"/>
  <c r="C12" i="70"/>
  <c r="C10" i="70"/>
  <c r="C10" i="67"/>
  <c r="C10" i="66"/>
  <c r="C12" i="64"/>
  <c r="C12" i="65" s="1"/>
  <c r="C10" i="64"/>
  <c r="C10" i="65" s="1"/>
  <c r="C12" i="66" l="1"/>
  <c r="C12" i="67"/>
  <c r="E2" i="92"/>
  <c r="E2" i="91"/>
  <c r="D19" i="88" l="1"/>
  <c r="E19" i="88" s="1"/>
  <c r="D17" i="88"/>
  <c r="E17" i="88" s="1"/>
  <c r="D18" i="88"/>
  <c r="E18" i="88" s="1"/>
  <c r="D16" i="88"/>
  <c r="E16" i="88" s="1"/>
  <c r="D19" i="87"/>
  <c r="E19" i="87" s="1"/>
  <c r="D18" i="87"/>
  <c r="E18" i="87" s="1"/>
  <c r="D17" i="87"/>
  <c r="E17" i="87" s="1"/>
  <c r="D16" i="87"/>
  <c r="E16" i="87" s="1"/>
  <c r="D19" i="89"/>
  <c r="E19" i="89" s="1"/>
  <c r="D18" i="89"/>
  <c r="E18" i="89" s="1"/>
  <c r="D17" i="89"/>
  <c r="E17" i="89" s="1"/>
  <c r="D16" i="89"/>
  <c r="E16" i="89" s="1"/>
  <c r="D17" i="86" l="1"/>
  <c r="E17" i="86" s="1"/>
  <c r="E6" i="92"/>
  <c r="D18" i="86"/>
  <c r="E18" i="86" s="1"/>
  <c r="E6" i="61"/>
  <c r="D20" i="86"/>
  <c r="E20" i="86" s="1"/>
  <c r="D19" i="86"/>
  <c r="E19" i="86" s="1"/>
  <c r="D17" i="84"/>
  <c r="E17" i="84" s="1"/>
  <c r="D19" i="84"/>
  <c r="E19" i="84" s="1"/>
  <c r="D20" i="84"/>
  <c r="E20" i="84" s="1"/>
  <c r="E4" i="61"/>
  <c r="D18" i="84"/>
  <c r="E18" i="84" s="1"/>
  <c r="E4" i="92"/>
  <c r="E5" i="61"/>
  <c r="D20" i="85"/>
  <c r="E20" i="85" s="1"/>
  <c r="D17" i="85"/>
  <c r="E17" i="85" s="1"/>
  <c r="E5" i="92"/>
  <c r="D19" i="85"/>
  <c r="E19" i="85" s="1"/>
  <c r="D18" i="85"/>
  <c r="E18" i="85" s="1"/>
  <c r="D19" i="82" l="1"/>
  <c r="E19" i="82" s="1"/>
  <c r="D18" i="82"/>
  <c r="E18" i="82" s="1"/>
  <c r="D17" i="82"/>
  <c r="E17" i="82" s="1"/>
  <c r="D16" i="82"/>
  <c r="E16" i="82" s="1"/>
  <c r="D16" i="83"/>
  <c r="E16" i="83" s="1"/>
  <c r="D19" i="83"/>
  <c r="E19" i="83" s="1"/>
  <c r="D18" i="83"/>
  <c r="E18" i="83" s="1"/>
  <c r="D17" i="83"/>
  <c r="E17" i="83" s="1"/>
  <c r="D9" i="83"/>
  <c r="D8" i="83"/>
  <c r="D7" i="83"/>
  <c r="D5" i="83"/>
  <c r="C1" i="83"/>
  <c r="D9" i="82"/>
  <c r="D8" i="82"/>
  <c r="D7" i="82"/>
  <c r="D5" i="82"/>
  <c r="C1" i="82"/>
  <c r="D9" i="81"/>
  <c r="D8" i="81"/>
  <c r="D7" i="81"/>
  <c r="D5" i="81"/>
  <c r="D16" i="79" l="1"/>
  <c r="E16" i="79" s="1"/>
  <c r="D17" i="79"/>
  <c r="E17" i="79" s="1"/>
  <c r="D19" i="79"/>
  <c r="E19" i="79" s="1"/>
  <c r="D18" i="79"/>
  <c r="E18" i="79" s="1"/>
  <c r="E4" i="91"/>
  <c r="E4" i="31"/>
  <c r="D16" i="81"/>
  <c r="E16" i="81" s="1"/>
  <c r="D19" i="81"/>
  <c r="E19" i="81" s="1"/>
  <c r="E6" i="31"/>
  <c r="D18" i="81"/>
  <c r="E18" i="81" s="1"/>
  <c r="D17" i="81"/>
  <c r="E17" i="81" s="1"/>
  <c r="D19" i="80"/>
  <c r="E19" i="80" s="1"/>
  <c r="D16" i="80"/>
  <c r="E16" i="80" s="1"/>
  <c r="E5" i="31"/>
  <c r="D18" i="80"/>
  <c r="E18" i="80" s="1"/>
  <c r="E5" i="91"/>
  <c r="D17" i="80"/>
  <c r="E17" i="80" s="1"/>
  <c r="D9" i="80"/>
  <c r="D8" i="80"/>
  <c r="D7" i="80"/>
  <c r="D5" i="80"/>
  <c r="C1" i="80"/>
  <c r="C1" i="81" s="1"/>
  <c r="D9" i="79" l="1"/>
  <c r="D8" i="79"/>
  <c r="D7" i="79"/>
  <c r="D5" i="79"/>
  <c r="D6" i="78"/>
  <c r="D9" i="78"/>
  <c r="D8" i="78"/>
  <c r="D7" i="78"/>
  <c r="D5" i="78"/>
  <c r="C1" i="78"/>
  <c r="C1" i="79" s="1"/>
  <c r="D6" i="77"/>
  <c r="E9" i="77"/>
  <c r="D9" i="77"/>
  <c r="C9" i="77"/>
  <c r="E8" i="77"/>
  <c r="D8" i="77"/>
  <c r="C8" i="77"/>
  <c r="E7" i="77"/>
  <c r="D7" i="77"/>
  <c r="C7" i="77"/>
  <c r="E6" i="77"/>
  <c r="C6" i="77"/>
  <c r="E5" i="77"/>
  <c r="D5" i="77"/>
  <c r="C5" i="77"/>
  <c r="E4" i="77"/>
  <c r="D4" i="77"/>
  <c r="C4" i="77"/>
  <c r="D6" i="74"/>
  <c r="D6" i="75" s="1"/>
  <c r="E9" i="75"/>
  <c r="D9" i="75"/>
  <c r="C9" i="75"/>
  <c r="E8" i="75"/>
  <c r="D8" i="75"/>
  <c r="C8" i="75"/>
  <c r="E7" i="75"/>
  <c r="D7" i="75"/>
  <c r="C7" i="75"/>
  <c r="E6" i="75"/>
  <c r="C6" i="75"/>
  <c r="E5" i="75"/>
  <c r="D5" i="75"/>
  <c r="C5" i="75"/>
  <c r="E4" i="75"/>
  <c r="D4" i="75"/>
  <c r="C4" i="75"/>
  <c r="D9" i="74"/>
  <c r="D8" i="74"/>
  <c r="D7" i="74"/>
  <c r="D5" i="74"/>
  <c r="E6" i="58" l="1"/>
  <c r="D16" i="75"/>
  <c r="E16" i="75" s="1"/>
  <c r="D19" i="75"/>
  <c r="E19" i="75" s="1"/>
  <c r="D18" i="75"/>
  <c r="E18" i="75" s="1"/>
  <c r="D17" i="75"/>
  <c r="E17" i="75" s="1"/>
  <c r="E7" i="58"/>
  <c r="D17" i="77"/>
  <c r="E17" i="77" s="1"/>
  <c r="D16" i="77"/>
  <c r="E16" i="77" s="1"/>
  <c r="D19" i="77"/>
  <c r="E19" i="77" s="1"/>
  <c r="D18" i="77"/>
  <c r="E18" i="77" s="1"/>
  <c r="E4" i="58"/>
  <c r="E8" i="58"/>
  <c r="D18" i="78"/>
  <c r="E18" i="78" s="1"/>
  <c r="D17" i="78"/>
  <c r="E17" i="78" s="1"/>
  <c r="D19" i="78"/>
  <c r="E19" i="78" s="1"/>
  <c r="D16" i="78"/>
  <c r="E16" i="78" s="1"/>
  <c r="D6" i="72" l="1"/>
  <c r="D9" i="72"/>
  <c r="D8" i="72"/>
  <c r="D7" i="72"/>
  <c r="D5" i="72"/>
  <c r="C1" i="72"/>
  <c r="C1" i="102" s="1"/>
  <c r="C1" i="103" s="1"/>
  <c r="C1" i="104" s="1"/>
  <c r="C1" i="98" s="1"/>
  <c r="C1" i="99" s="1"/>
  <c r="C1" i="100" s="1"/>
  <c r="C1" i="73" s="1"/>
  <c r="C1" i="74" s="1"/>
  <c r="D6" i="51"/>
  <c r="C5" i="51"/>
  <c r="D5" i="51"/>
  <c r="E5" i="51"/>
  <c r="C6" i="51"/>
  <c r="E6" i="51"/>
  <c r="C7" i="51"/>
  <c r="D7" i="51"/>
  <c r="E7" i="51"/>
  <c r="C8" i="51"/>
  <c r="D8" i="51"/>
  <c r="E8" i="51"/>
  <c r="C9" i="51"/>
  <c r="D9" i="51"/>
  <c r="E9" i="51"/>
  <c r="D4" i="51"/>
  <c r="E4" i="51"/>
  <c r="C4" i="51"/>
  <c r="D6" i="50"/>
  <c r="C4" i="50"/>
  <c r="D4" i="50"/>
  <c r="E4" i="50"/>
  <c r="C5" i="50"/>
  <c r="D5" i="50"/>
  <c r="E5" i="50"/>
  <c r="C6" i="50"/>
  <c r="E6" i="50"/>
  <c r="C7" i="50"/>
  <c r="D7" i="50"/>
  <c r="E7" i="50"/>
  <c r="C8" i="50"/>
  <c r="D8" i="50"/>
  <c r="E8" i="50"/>
  <c r="C9" i="50"/>
  <c r="D9" i="50"/>
  <c r="E9" i="50"/>
  <c r="D10" i="50"/>
  <c r="E10" i="50"/>
  <c r="D6" i="70"/>
  <c r="D9" i="70"/>
  <c r="D8" i="70"/>
  <c r="D7" i="70"/>
  <c r="D5" i="70"/>
  <c r="E6" i="23" l="1"/>
  <c r="D18" i="50"/>
  <c r="E18" i="50" s="1"/>
  <c r="D17" i="50"/>
  <c r="E17" i="50" s="1"/>
  <c r="D16" i="50"/>
  <c r="E16" i="50" s="1"/>
  <c r="D19" i="50"/>
  <c r="E19" i="50" s="1"/>
  <c r="E4" i="23"/>
  <c r="E7" i="23"/>
  <c r="D18" i="51"/>
  <c r="E18" i="51" s="1"/>
  <c r="D17" i="51"/>
  <c r="E17" i="51" s="1"/>
  <c r="D16" i="51"/>
  <c r="E16" i="51" s="1"/>
  <c r="D19" i="51"/>
  <c r="E19" i="51" s="1"/>
  <c r="E8" i="23"/>
  <c r="D17" i="72"/>
  <c r="E17" i="72" s="1"/>
  <c r="D18" i="72"/>
  <c r="E18" i="72" s="1"/>
  <c r="D16" i="72"/>
  <c r="E16" i="72" s="1"/>
  <c r="D19" i="72"/>
  <c r="E19" i="72" s="1"/>
  <c r="D17" i="73"/>
  <c r="E17" i="73" s="1"/>
  <c r="D19" i="73"/>
  <c r="E19" i="73" s="1"/>
  <c r="D18" i="73"/>
  <c r="E18" i="73" s="1"/>
  <c r="D16" i="73"/>
  <c r="E16" i="73" s="1"/>
  <c r="D9" i="67" l="1"/>
  <c r="D8" i="67"/>
  <c r="D7" i="67"/>
  <c r="D6" i="67"/>
  <c r="D5" i="67"/>
  <c r="C1" i="67"/>
  <c r="C1" i="68" s="1"/>
  <c r="C1" i="70" s="1"/>
  <c r="C1" i="75" l="1"/>
  <c r="C1" i="50"/>
  <c r="D19" i="68"/>
  <c r="E19" i="68" s="1"/>
  <c r="D17" i="68"/>
  <c r="E17" i="68" s="1"/>
  <c r="D16" i="68"/>
  <c r="E16" i="68" s="1"/>
  <c r="D18" i="68"/>
  <c r="E18" i="68" s="1"/>
  <c r="D9" i="66"/>
  <c r="D8" i="66"/>
  <c r="D7" i="66"/>
  <c r="D6" i="66"/>
  <c r="D5" i="66"/>
  <c r="C1" i="66"/>
  <c r="D9" i="65"/>
  <c r="D8" i="65"/>
  <c r="D7" i="65"/>
  <c r="D6" i="65"/>
  <c r="D5" i="65"/>
  <c r="C1" i="65"/>
  <c r="C1" i="64"/>
  <c r="D9" i="64"/>
  <c r="D8" i="64"/>
  <c r="D7" i="64"/>
  <c r="D6" i="64"/>
  <c r="D5" i="64"/>
  <c r="C1" i="87" l="1"/>
  <c r="C1" i="88"/>
  <c r="C1" i="85"/>
  <c r="C1" i="84"/>
  <c r="C1" i="89"/>
  <c r="C1" i="77"/>
  <c r="C1" i="51"/>
  <c r="C1" i="86"/>
  <c r="F19" i="13" l="1"/>
  <c r="F20" i="13" s="1"/>
  <c r="F21" i="13" s="1"/>
  <c r="E2" i="58" l="1"/>
  <c r="E2" i="61" s="1"/>
  <c r="E2" i="31" l="1"/>
  <c r="E2" i="23" l="1"/>
  <c r="D19" i="7" l="1"/>
  <c r="E19" i="7" s="1"/>
  <c r="D16" i="7"/>
  <c r="E16" i="7" s="1"/>
  <c r="D18" i="7"/>
  <c r="E18" i="7" s="1"/>
  <c r="E4" i="22"/>
  <c r="D17" i="7"/>
  <c r="E17" i="7" s="1"/>
  <c r="D18" i="67" l="1"/>
  <c r="E18" i="67" s="1"/>
  <c r="E8" i="22"/>
  <c r="D16" i="67"/>
  <c r="E16" i="67" s="1"/>
  <c r="D19" i="67"/>
  <c r="E19" i="67" s="1"/>
  <c r="D17" i="67"/>
  <c r="E17" i="67" s="1"/>
  <c r="D19" i="65"/>
  <c r="E19" i="65" s="1"/>
  <c r="D18" i="65"/>
  <c r="E18" i="65" s="1"/>
  <c r="D17" i="65"/>
  <c r="E17" i="65" s="1"/>
  <c r="D16" i="65"/>
  <c r="E16" i="65" s="1"/>
  <c r="E6" i="22"/>
  <c r="D19" i="66"/>
  <c r="E19" i="66" s="1"/>
  <c r="D18" i="66"/>
  <c r="E18" i="66" s="1"/>
  <c r="E7" i="22"/>
  <c r="D17" i="66"/>
  <c r="E17" i="66" s="1"/>
  <c r="D16" i="66"/>
  <c r="E16" i="66" s="1"/>
  <c r="D16" i="64" l="1"/>
  <c r="E16" i="64" s="1"/>
  <c r="D17" i="64"/>
  <c r="E17" i="64" s="1"/>
  <c r="E5" i="22"/>
  <c r="D19" i="64"/>
  <c r="E19" i="64" s="1"/>
  <c r="D18" i="64"/>
  <c r="E18" i="64" s="1"/>
  <c r="E5" i="23"/>
  <c r="D16" i="70"/>
  <c r="E16" i="70" s="1"/>
  <c r="D17" i="70"/>
  <c r="E17" i="70" s="1"/>
  <c r="D18" i="70"/>
  <c r="E18" i="70" s="1"/>
  <c r="D19" i="70"/>
  <c r="E19" i="70" s="1"/>
  <c r="D17" i="74" l="1"/>
  <c r="E17" i="74" s="1"/>
  <c r="D19" i="74"/>
  <c r="E19" i="74" s="1"/>
  <c r="D16" i="74"/>
  <c r="E16" i="74" s="1"/>
  <c r="E5" i="58"/>
  <c r="D18" i="74"/>
  <c r="E18" i="74" s="1"/>
  <c r="F6" i="13" l="1"/>
  <c r="F11" i="13" l="1"/>
</calcChain>
</file>

<file path=xl/sharedStrings.xml><?xml version="1.0" encoding="utf-8"?>
<sst xmlns="http://schemas.openxmlformats.org/spreadsheetml/2006/main" count="1282" uniqueCount="144">
  <si>
    <t xml:space="preserve">Каркас: </t>
  </si>
  <si>
    <t xml:space="preserve">полимерно-порошковая краска.  </t>
  </si>
  <si>
    <t>Мягкий элемент:</t>
  </si>
  <si>
    <t>ППУ - 30 мм.</t>
  </si>
  <si>
    <t>Обшивка:</t>
  </si>
  <si>
    <t>Поставка:</t>
  </si>
  <si>
    <t>в разобранном виде.</t>
  </si>
  <si>
    <t>ВНИМАНИЕ</t>
  </si>
  <si>
    <t xml:space="preserve">1 .   Перед размещением заказа нами обязательно прорисовывается планировка зала с учетом </t>
  </si>
  <si>
    <t>2.    При оформлении заказа высылается форма заявки для заполнения заказчиком.</t>
  </si>
  <si>
    <t>3.    При оформлении заказа составляется график поставки кресел и график</t>
  </si>
  <si>
    <t xml:space="preserve">        платежей ( при отсрочке платежа)</t>
  </si>
  <si>
    <t>4.   Все кресла соответствуют  ГОСТ 16855 - 91  "КРЕСЛА ДЛЯ ЗРИТЕЛЬНЫХ ЗАЛОВ</t>
  </si>
  <si>
    <t xml:space="preserve">5.   При поставке кресел прилагается схема сборки с подробным описанием </t>
  </si>
  <si>
    <t xml:space="preserve">      последовательности сборки и установки кресел.</t>
  </si>
  <si>
    <t xml:space="preserve">6.  В комплект поставки входят дополнительные сиденья и спинки из расчета 1 комплект </t>
  </si>
  <si>
    <t xml:space="preserve">     на каждые 100 мест и спецключ для сборки кресел, кроме того возможна поставка </t>
  </si>
  <si>
    <t xml:space="preserve">     дополнительных элементов кресел (спинка, сиденье, боковина) по желанию заказчика.</t>
  </si>
  <si>
    <t>ВИД</t>
  </si>
  <si>
    <t xml:space="preserve">       всех требований пожарной безопасности по эксплуaтации залов.</t>
  </si>
  <si>
    <t xml:space="preserve">      "Типы и основные размеры"</t>
  </si>
  <si>
    <t>info@anro16.ru</t>
  </si>
  <si>
    <t>тел./факс (8552) 91-09-40</t>
  </si>
  <si>
    <t>Кресло "БЮДЖЕТ-1"</t>
  </si>
  <si>
    <t xml:space="preserve">Труба квадратная 25х25х1,5 мм. </t>
  </si>
  <si>
    <t>Труба плоскоовальная 30х15 мм., круглая d 20</t>
  </si>
  <si>
    <t>тел. (8552) 91-09-40, 31-29-40, моб.тел. +7 903 318 40 37</t>
  </si>
  <si>
    <t>Цена места с НДС</t>
  </si>
  <si>
    <t>Цена секции с НДС</t>
  </si>
  <si>
    <t>Подлокотник:</t>
  </si>
  <si>
    <t>ОПИСАНИЕ</t>
  </si>
  <si>
    <t>натуральное дерево (бук)</t>
  </si>
  <si>
    <t>№ п/п</t>
  </si>
  <si>
    <t>Модель</t>
  </si>
  <si>
    <t>Внешний вид</t>
  </si>
  <si>
    <t>Цена места от</t>
  </si>
  <si>
    <t>БЮДЖЕТ-1</t>
  </si>
  <si>
    <t>БЮДЖЕТ-3</t>
  </si>
  <si>
    <t>Элементы боковин</t>
  </si>
  <si>
    <t>Материалы:</t>
  </si>
  <si>
    <t>ДСП, обтянутый тканьэ обивки кресла</t>
  </si>
  <si>
    <t>ЦЕНА</t>
  </si>
  <si>
    <t>на ПОСАДОЧНОЕ МЕСТО</t>
  </si>
  <si>
    <t>Вставка большая из ДСП, обтянутая тканью обивки</t>
  </si>
  <si>
    <t>Вставка малая из ДСП, обтянутая тканью обивки</t>
  </si>
  <si>
    <t>Стяжка</t>
  </si>
  <si>
    <t>БЮДЖЕТ-2</t>
  </si>
  <si>
    <t>ДЕБЮТ-1</t>
  </si>
  <si>
    <t>ДЕБЮТ-2</t>
  </si>
  <si>
    <t>ДЕБЮТ-3</t>
  </si>
  <si>
    <t>Кресло "ДЕБЮТ-1"</t>
  </si>
  <si>
    <t>Кресло "ДЕБЮТ-2"</t>
  </si>
  <si>
    <t>Кресло "ДЕБЮТ-3"</t>
  </si>
  <si>
    <t>КОМФОРТ-1</t>
  </si>
  <si>
    <t>КОМФОРТ-2</t>
  </si>
  <si>
    <t>КОМФОРТ-3</t>
  </si>
  <si>
    <t>Кресло "КОМФОРТ-1"</t>
  </si>
  <si>
    <t>Кресло "КОМФОРТ-2"</t>
  </si>
  <si>
    <t>Кресло "КОМФОРТ-3"</t>
  </si>
  <si>
    <t>Пластиковая зашивка СПИНКИ</t>
  </si>
  <si>
    <t>Пластиковая зашивка СИДЕНЬЯ</t>
  </si>
  <si>
    <t>АБС толщиной 3 мм., черного цвета</t>
  </si>
  <si>
    <t>ППУ - 60 мм. Повышенной плотности</t>
  </si>
  <si>
    <t>ЛДСП 26 мм., кромка 2 мм.</t>
  </si>
  <si>
    <t>велюр АЛКАЛА</t>
  </si>
  <si>
    <t>велюр ИНТЕРЬЕР</t>
  </si>
  <si>
    <t>велюр АЛКАЛА (АЛОБА), велюр ИНТЕРЬЕР (г.Нефтекамск), искуственная кожа</t>
  </si>
  <si>
    <t>квадратная труба 20х20х1,5 мм., полоса 20х4 мм.</t>
  </si>
  <si>
    <t>ДСП, обтянутый ткань обивки кресла</t>
  </si>
  <si>
    <t>Кресло "БЮДЖЕТ-4"</t>
  </si>
  <si>
    <t>Кресло "БЮДЖЕТ-5"</t>
  </si>
  <si>
    <t>ППУ - 40 мм., шитый</t>
  </si>
  <si>
    <t xml:space="preserve">Труба плоскоовальная 30х15х1,5 мм. </t>
  </si>
  <si>
    <t>Кресло "ДЕБЮТ-4"</t>
  </si>
  <si>
    <t>Кресло "ДЕБЮТ-5"</t>
  </si>
  <si>
    <t>ППУ - 50 мм., шитый</t>
  </si>
  <si>
    <t>Кресло "КОМФОРТ-4"</t>
  </si>
  <si>
    <t>Кресло "КОМФОРТ-5"</t>
  </si>
  <si>
    <t>НА БОКОВИНУ</t>
  </si>
  <si>
    <t>ДЕБЮТ-4</t>
  </si>
  <si>
    <t>ДЕБЮТ-5</t>
  </si>
  <si>
    <t>КОМФОРТ-4</t>
  </si>
  <si>
    <t>КОМФОРТ-5</t>
  </si>
  <si>
    <t>Одиночная стяжка на 1-но место</t>
  </si>
  <si>
    <t>Одиночная стяжка на 4 места</t>
  </si>
  <si>
    <t>Одиночная стяжка на 3 места</t>
  </si>
  <si>
    <t>Одиночная стяжка на 2 места</t>
  </si>
  <si>
    <t>на секцию</t>
  </si>
  <si>
    <t>ППУ - 50 мм. Повышенной плотности</t>
  </si>
  <si>
    <t>Подлокотник и ножка:</t>
  </si>
  <si>
    <t>СТАНДАРТ-1</t>
  </si>
  <si>
    <t>СТАНДАРТ-2</t>
  </si>
  <si>
    <t>Труба профильная 25х25х1,5 мм. и 50х25х1,5 мм.</t>
  </si>
  <si>
    <t>Покрытие каркаса:</t>
  </si>
  <si>
    <t>ЦЕНА замыкающей боковины</t>
  </si>
  <si>
    <t>Кресло "БЮДЖЕТ-2"</t>
  </si>
  <si>
    <t>Кресло "БЮДЖЕТ-3"</t>
  </si>
  <si>
    <t>Кресло "СОЛО-1"</t>
  </si>
  <si>
    <t>Покрытие металлических элементов</t>
  </si>
  <si>
    <t>Ножка:</t>
  </si>
  <si>
    <t>металлическая опора 50х25х1,5 мм.</t>
  </si>
  <si>
    <t>МОНО-1</t>
  </si>
  <si>
    <t>МОНО-2</t>
  </si>
  <si>
    <t>СОЛО-1</t>
  </si>
  <si>
    <t>СОЛО-2</t>
  </si>
  <si>
    <t>СОЛО-3</t>
  </si>
  <si>
    <t>СТАНДАРТ-3</t>
  </si>
  <si>
    <t>СЕКЦИИЯ, МЕСТ</t>
  </si>
  <si>
    <t>ЦЕНА посадочного места (велюр АЛКАЛА)</t>
  </si>
  <si>
    <t>Кресло "ЭКОНОМ-1 МП"</t>
  </si>
  <si>
    <t>Мягкий</t>
  </si>
  <si>
    <t>ЭКОНОМ-1 МП</t>
  </si>
  <si>
    <t xml:space="preserve">ЭКОНОМ-1 </t>
  </si>
  <si>
    <t>ЭКОНОМ-2</t>
  </si>
  <si>
    <t>Кресло "ЭКОНОМ-1"</t>
  </si>
  <si>
    <t>Кресло "ЭКОНОМ-2"</t>
  </si>
  <si>
    <t>Кресло "СОЛО-2"</t>
  </si>
  <si>
    <t>ППУ - 60 мм., шитый</t>
  </si>
  <si>
    <t>Кресло "СОЛО-3"</t>
  </si>
  <si>
    <t>Кресло "МОНО-1"</t>
  </si>
  <si>
    <t>Кресло "МОНО-2"</t>
  </si>
  <si>
    <t>Кресло "СТАНДАРТ-1"</t>
  </si>
  <si>
    <t>Кресло "СТАНДАРТ-2"</t>
  </si>
  <si>
    <t>Кресло "СТАНДАРТ-3"</t>
  </si>
  <si>
    <t>Кресло "СТАНДАРТ+ -3"</t>
  </si>
  <si>
    <t>Кресло "СТАНДАРТ+ -1"</t>
  </si>
  <si>
    <t>Кресло "СТАНДАРТ+ -2"</t>
  </si>
  <si>
    <t>РИМ-1</t>
  </si>
  <si>
    <t>РИМ-2</t>
  </si>
  <si>
    <t>РИМ-3</t>
  </si>
  <si>
    <t>Кресло "РИМ-1"</t>
  </si>
  <si>
    <t>Кресло "РИМ-2"</t>
  </si>
  <si>
    <t>Кресло "РИМ-3"</t>
  </si>
  <si>
    <t>Труба профильная 25х25х1,5 мм., 40х25х1,5 мм. и 50х25х1,5 мм.</t>
  </si>
  <si>
    <t>Кресло "ФРЕГАТ-1"</t>
  </si>
  <si>
    <t>Кресло "ФРЕГАТ-2"</t>
  </si>
  <si>
    <t>ФРЕГАТ-1</t>
  </si>
  <si>
    <t>ФРЕГАТ-2</t>
  </si>
  <si>
    <t>ФРЕГАТ-3</t>
  </si>
  <si>
    <t>Декоративные прошивки</t>
  </si>
  <si>
    <t>3 (три) вертикальные прошивки с дублирующей прострочкойна на спинке и сиденье.</t>
  </si>
  <si>
    <t>4 (четыре) фигурные прошивки с дублирующей прострочкой на спинке и сиденье.</t>
  </si>
  <si>
    <t>ЦЕНА посадочного места (велюр АЛКАЛА), без прошивок</t>
  </si>
  <si>
    <t>1.       Цена указана за секцию, в ткани обивки- велюр АЛКАЛА, без дополнительных опций (прошивок, фигурных подлокотников и дублирующей прошивки)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</si>
</sst>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₽&quot;"/>
  </numFmts>
  <fonts count="34" x14ac:knownFonts="1">
    <font>
      <sz val="10"/>
      <name val="Arial Cyr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u/>
      <sz val="11"/>
      <color indexed="12"/>
      <name val="Arial"/>
      <family val="2"/>
    </font>
    <font>
      <b/>
      <sz val="11"/>
      <color indexed="1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Arial Cyr"/>
      <charset val="204"/>
    </font>
    <font>
      <b/>
      <u/>
      <sz val="10"/>
      <color indexed="12"/>
      <name val="Arial"/>
      <family val="2"/>
    </font>
    <font>
      <b/>
      <sz val="18"/>
      <color indexed="10"/>
      <name val="Arial"/>
      <family val="2"/>
    </font>
    <font>
      <b/>
      <sz val="10"/>
      <name val="Arial Cyr"/>
      <charset val="204"/>
    </font>
    <font>
      <b/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sz val="9"/>
      <name val="Arial"/>
      <family val="2"/>
      <charset val="204"/>
    </font>
    <font>
      <b/>
      <sz val="13"/>
      <color indexed="10"/>
      <name val="Arial"/>
      <family val="2"/>
      <charset val="204"/>
    </font>
    <font>
      <b/>
      <sz val="10"/>
      <color indexed="10"/>
      <name val="Arial"/>
      <family val="2"/>
    </font>
    <font>
      <sz val="10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3"/>
      <name val="Arial"/>
      <family val="2"/>
      <charset val="204"/>
    </font>
    <font>
      <u/>
      <sz val="13"/>
      <color indexed="12"/>
      <name val="Arial"/>
      <family val="2"/>
      <charset val="204"/>
    </font>
    <font>
      <b/>
      <sz val="13"/>
      <name val="Arial"/>
      <family val="2"/>
      <charset val="204"/>
    </font>
    <font>
      <b/>
      <u/>
      <sz val="13"/>
      <color indexed="12"/>
      <name val="Arial Cyr"/>
      <charset val="204"/>
    </font>
    <font>
      <b/>
      <sz val="11"/>
      <color indexed="12"/>
      <name val="Arial"/>
      <family val="2"/>
    </font>
    <font>
      <b/>
      <sz val="10"/>
      <color rgb="FF002060"/>
      <name val="Arial"/>
      <family val="2"/>
    </font>
    <font>
      <b/>
      <sz val="16"/>
      <color indexed="10"/>
      <name val="Arial"/>
      <family val="2"/>
    </font>
    <font>
      <b/>
      <sz val="11"/>
      <color rgb="FFC00000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Times New Roman Cyr"/>
      <family val="1"/>
      <charset val="204"/>
    </font>
    <font>
      <b/>
      <sz val="11"/>
      <color indexed="10"/>
      <name val="Arial"/>
      <family val="2"/>
      <charset val="204"/>
    </font>
    <font>
      <b/>
      <i/>
      <u/>
      <sz val="10"/>
      <color rgb="FFFF0000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i/>
      <sz val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74">
    <xf numFmtId="0" fontId="0" fillId="0" borderId="0" xfId="0"/>
    <xf numFmtId="0" fontId="1" fillId="2" borderId="0" xfId="0" applyFont="1" applyFill="1"/>
    <xf numFmtId="164" fontId="1" fillId="2" borderId="0" xfId="0" applyNumberFormat="1" applyFont="1" applyFill="1"/>
    <xf numFmtId="1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8" fillId="0" borderId="0" xfId="1" applyFont="1" applyFill="1" applyAlignment="1" applyProtection="1"/>
    <xf numFmtId="0" fontId="5" fillId="0" borderId="5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0" fillId="0" borderId="9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2" fillId="0" borderId="16" xfId="0" applyFont="1" applyFill="1" applyBorder="1" applyAlignment="1">
      <alignment vertic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5" fillId="0" borderId="6" xfId="0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 wrapText="1"/>
    </xf>
    <xf numFmtId="164" fontId="10" fillId="0" borderId="26" xfId="0" applyNumberFormat="1" applyFont="1" applyFill="1" applyBorder="1" applyAlignment="1">
      <alignment vertical="center"/>
    </xf>
    <xf numFmtId="0" fontId="15" fillId="2" borderId="0" xfId="0" applyFont="1" applyFill="1"/>
    <xf numFmtId="164" fontId="16" fillId="0" borderId="39" xfId="0" applyNumberFormat="1" applyFont="1" applyFill="1" applyBorder="1" applyAlignment="1">
      <alignment horizontal="center" vertical="center"/>
    </xf>
    <xf numFmtId="164" fontId="16" fillId="0" borderId="40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5" fillId="2" borderId="0" xfId="0" applyFont="1" applyFill="1"/>
    <xf numFmtId="1" fontId="19" fillId="0" borderId="22" xfId="0" applyNumberFormat="1" applyFont="1" applyFill="1" applyBorder="1" applyAlignment="1">
      <alignment horizontal="center" vertical="center" wrapText="1"/>
    </xf>
    <xf numFmtId="1" fontId="19" fillId="0" borderId="23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1" applyFont="1" applyFill="1" applyAlignment="1" applyProtection="1"/>
    <xf numFmtId="0" fontId="22" fillId="0" borderId="0" xfId="0" applyFont="1" applyFill="1"/>
    <xf numFmtId="0" fontId="23" fillId="0" borderId="0" xfId="1" applyFont="1" applyFill="1" applyAlignment="1" applyProtection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/>
    </xf>
    <xf numFmtId="0" fontId="25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left" vertical="center" wrapText="1"/>
    </xf>
    <xf numFmtId="0" fontId="25" fillId="0" borderId="42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14" fontId="27" fillId="0" borderId="16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1" fillId="0" borderId="0" xfId="1" applyFont="1" applyFill="1" applyAlignment="1" applyProtection="1">
      <alignment horizontal="right"/>
    </xf>
    <xf numFmtId="0" fontId="1" fillId="2" borderId="0" xfId="0" applyFont="1" applyFill="1" applyAlignment="1">
      <alignment horizontal="right" vertical="center"/>
    </xf>
    <xf numFmtId="164" fontId="16" fillId="0" borderId="34" xfId="0" applyNumberFormat="1" applyFont="1" applyFill="1" applyBorder="1" applyAlignment="1">
      <alignment horizontal="center" vertical="center"/>
    </xf>
    <xf numFmtId="164" fontId="16" fillId="0" borderId="48" xfId="0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18" fillId="0" borderId="3" xfId="0" applyFont="1" applyFill="1" applyBorder="1" applyAlignment="1">
      <alignment vertical="center"/>
    </xf>
    <xf numFmtId="0" fontId="18" fillId="0" borderId="20" xfId="0" applyFont="1" applyFill="1" applyBorder="1" applyAlignment="1">
      <alignment vertical="center"/>
    </xf>
    <xf numFmtId="0" fontId="0" fillId="0" borderId="7" xfId="0" applyFill="1" applyBorder="1" applyAlignment="1">
      <alignment horizont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64" fontId="4" fillId="0" borderId="39" xfId="0" applyNumberFormat="1" applyFont="1" applyFill="1" applyBorder="1" applyAlignment="1">
      <alignment horizontal="center" vertical="center"/>
    </xf>
    <xf numFmtId="164" fontId="4" fillId="0" borderId="38" xfId="0" applyNumberFormat="1" applyFont="1" applyFill="1" applyBorder="1" applyAlignment="1">
      <alignment horizontal="center" vertical="center"/>
    </xf>
    <xf numFmtId="164" fontId="4" fillId="0" borderId="49" xfId="0" applyNumberFormat="1" applyFont="1" applyFill="1" applyBorder="1" applyAlignment="1">
      <alignment horizontal="center" vertical="center"/>
    </xf>
    <xf numFmtId="164" fontId="4" fillId="0" borderId="23" xfId="0" applyNumberFormat="1" applyFont="1" applyFill="1" applyBorder="1" applyAlignment="1">
      <alignment horizontal="center" vertical="center"/>
    </xf>
    <xf numFmtId="164" fontId="4" fillId="0" borderId="5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164" fontId="16" fillId="0" borderId="51" xfId="0" applyNumberFormat="1" applyFont="1" applyFill="1" applyBorder="1" applyAlignment="1">
      <alignment horizontal="center" vertical="center"/>
    </xf>
    <xf numFmtId="164" fontId="16" fillId="0" borderId="52" xfId="0" applyNumberFormat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5" fillId="0" borderId="22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2" fillId="0" borderId="16" xfId="0" applyFont="1" applyFill="1" applyBorder="1" applyAlignment="1">
      <alignment horizontal="right" vertical="center"/>
    </xf>
    <xf numFmtId="0" fontId="24" fillId="0" borderId="27" xfId="0" applyFont="1" applyFill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" fontId="13" fillId="0" borderId="35" xfId="0" applyNumberFormat="1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1" fontId="13" fillId="0" borderId="26" xfId="0" applyNumberFormat="1" applyFont="1" applyFill="1" applyBorder="1" applyAlignment="1">
      <alignment horizontal="center" vertical="center" wrapText="1"/>
    </xf>
    <xf numFmtId="1" fontId="13" fillId="0" borderId="37" xfId="0" applyNumberFormat="1" applyFont="1" applyFill="1" applyBorder="1" applyAlignment="1">
      <alignment horizontal="center" vertical="center" wrapText="1"/>
    </xf>
    <xf numFmtId="164" fontId="10" fillId="0" borderId="12" xfId="0" applyNumberFormat="1" applyFont="1" applyFill="1" applyBorder="1" applyAlignment="1">
      <alignment horizontal="center" vertical="center"/>
    </xf>
    <xf numFmtId="164" fontId="10" fillId="0" borderId="38" xfId="0" applyNumberFormat="1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164" fontId="10" fillId="0" borderId="6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49" fontId="4" fillId="0" borderId="24" xfId="0" applyNumberFormat="1" applyFont="1" applyFill="1" applyBorder="1" applyAlignment="1">
      <alignment horizontal="center" vertical="center"/>
    </xf>
    <xf numFmtId="49" fontId="4" fillId="0" borderId="16" xfId="0" applyNumberFormat="1" applyFont="1" applyFill="1" applyBorder="1" applyAlignment="1">
      <alignment horizontal="center" vertical="center"/>
    </xf>
    <xf numFmtId="49" fontId="4" fillId="0" borderId="17" xfId="0" applyNumberFormat="1" applyFont="1" applyFill="1" applyBorder="1" applyAlignment="1">
      <alignment horizontal="center" vertical="center"/>
    </xf>
    <xf numFmtId="164" fontId="26" fillId="0" borderId="28" xfId="0" applyNumberFormat="1" applyFont="1" applyFill="1" applyBorder="1" applyAlignment="1">
      <alignment horizontal="center" vertical="center"/>
    </xf>
    <xf numFmtId="164" fontId="26" fillId="0" borderId="29" xfId="0" applyNumberFormat="1" applyFont="1" applyFill="1" applyBorder="1" applyAlignment="1">
      <alignment horizontal="center" vertical="center"/>
    </xf>
    <xf numFmtId="164" fontId="26" fillId="0" borderId="43" xfId="0" applyNumberFormat="1" applyFont="1" applyFill="1" applyBorder="1" applyAlignment="1">
      <alignment horizontal="center" vertical="center"/>
    </xf>
    <xf numFmtId="164" fontId="26" fillId="0" borderId="37" xfId="0" applyNumberFormat="1" applyFont="1" applyFill="1" applyBorder="1" applyAlignment="1">
      <alignment horizontal="center" vertical="center"/>
    </xf>
    <xf numFmtId="164" fontId="26" fillId="0" borderId="45" xfId="0" applyNumberFormat="1" applyFont="1" applyFill="1" applyBorder="1" applyAlignment="1">
      <alignment horizontal="center" vertical="center"/>
    </xf>
    <xf numFmtId="164" fontId="26" fillId="0" borderId="46" xfId="0" applyNumberFormat="1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4" fillId="0" borderId="32" xfId="0" applyFont="1" applyFill="1" applyBorder="1" applyAlignment="1">
      <alignment horizontal="center" vertical="center"/>
    </xf>
    <xf numFmtId="0" fontId="24" fillId="0" borderId="33" xfId="0" applyFont="1" applyFill="1" applyBorder="1" applyAlignment="1">
      <alignment horizontal="center" vertical="center"/>
    </xf>
    <xf numFmtId="164" fontId="26" fillId="0" borderId="54" xfId="0" applyNumberFormat="1" applyFont="1" applyFill="1" applyBorder="1" applyAlignment="1">
      <alignment horizontal="center" vertical="center"/>
    </xf>
    <xf numFmtId="164" fontId="26" fillId="0" borderId="55" xfId="0" applyNumberFormat="1" applyFont="1" applyFill="1" applyBorder="1" applyAlignment="1">
      <alignment horizontal="center" vertical="center"/>
    </xf>
    <xf numFmtId="164" fontId="4" fillId="0" borderId="55" xfId="0" applyNumberFormat="1" applyFont="1" applyFill="1" applyBorder="1" applyAlignment="1">
      <alignment horizontal="center" vertical="center" wrapText="1"/>
    </xf>
    <xf numFmtId="164" fontId="4" fillId="0" borderId="56" xfId="0" applyNumberFormat="1" applyFont="1" applyFill="1" applyBorder="1" applyAlignment="1">
      <alignment horizontal="center" vertical="center" wrapText="1"/>
    </xf>
    <xf numFmtId="164" fontId="26" fillId="0" borderId="44" xfId="0" applyNumberFormat="1" applyFont="1" applyFill="1" applyBorder="1" applyAlignment="1">
      <alignment horizontal="center" vertical="center"/>
    </xf>
    <xf numFmtId="164" fontId="4" fillId="0" borderId="28" xfId="0" applyNumberFormat="1" applyFont="1" applyFill="1" applyBorder="1" applyAlignment="1">
      <alignment horizontal="center" vertical="center" wrapText="1"/>
    </xf>
    <xf numFmtId="164" fontId="4" fillId="0" borderId="29" xfId="0" applyNumberFormat="1" applyFont="1" applyFill="1" applyBorder="1" applyAlignment="1">
      <alignment horizontal="center" vertical="center" wrapText="1"/>
    </xf>
    <xf numFmtId="164" fontId="26" fillId="0" borderId="26" xfId="0" applyNumberFormat="1" applyFont="1" applyFill="1" applyBorder="1" applyAlignment="1">
      <alignment horizontal="center" vertical="center"/>
    </xf>
    <xf numFmtId="164" fontId="26" fillId="0" borderId="47" xfId="0" applyNumberFormat="1" applyFont="1" applyFill="1" applyBorder="1" applyAlignment="1">
      <alignment horizontal="center" vertical="center"/>
    </xf>
    <xf numFmtId="164" fontId="32" fillId="0" borderId="3" xfId="0" applyNumberFormat="1" applyFont="1" applyFill="1" applyBorder="1" applyAlignment="1">
      <alignment horizontal="center" vertical="center" wrapText="1"/>
    </xf>
    <xf numFmtId="164" fontId="32" fillId="0" borderId="0" xfId="0" applyNumberFormat="1" applyFont="1" applyFill="1" applyBorder="1" applyAlignment="1">
      <alignment horizontal="center" vertical="center" wrapText="1"/>
    </xf>
    <xf numFmtId="164" fontId="32" fillId="0" borderId="4" xfId="0" applyNumberFormat="1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left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 wrapText="1"/>
    </xf>
    <xf numFmtId="1" fontId="19" fillId="0" borderId="20" xfId="0" applyNumberFormat="1" applyFont="1" applyFill="1" applyBorder="1" applyAlignment="1">
      <alignment horizontal="center" vertical="center" wrapText="1"/>
    </xf>
    <xf numFmtId="1" fontId="14" fillId="0" borderId="20" xfId="0" applyNumberFormat="1" applyFont="1" applyFill="1" applyBorder="1" applyAlignment="1">
      <alignment horizontal="center" vertical="center" wrapText="1"/>
    </xf>
    <xf numFmtId="1" fontId="14" fillId="0" borderId="17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1" fontId="14" fillId="0" borderId="53" xfId="0" applyNumberFormat="1" applyFont="1" applyFill="1" applyBorder="1" applyAlignment="1">
      <alignment horizontal="center" vertical="center" wrapText="1"/>
    </xf>
    <xf numFmtId="1" fontId="14" fillId="0" borderId="46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69;&#1050;&#1054;&#1053;&#1054;&#1052;-2'!&#1054;&#1073;&#1083;&#1072;&#1089;&#1090;&#1100;_&#1087;&#1077;&#1095;&#1072;&#1090;&#1080;"/><Relationship Id="rId2" Type="http://schemas.openxmlformats.org/officeDocument/2006/relationships/hyperlink" Target="#'&#1069;&#1050;&#1054;&#1053;&#1054;&#1052;-1 '!&#1054;&#1073;&#1083;&#1072;&#1089;&#1090;&#1100;_&#1087;&#1077;&#1095;&#1072;&#1090;&#1080;"/><Relationship Id="rId1" Type="http://schemas.openxmlformats.org/officeDocument/2006/relationships/hyperlink" Target="#'&#1069;&#1050;&#1054;&#1053;&#1054;&#1052;-1 &#1052;&#1055;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58;&#1040;&#1053;&#1044;&#1040;&#1056;&#1058;+3'!A1"/><Relationship Id="rId2" Type="http://schemas.openxmlformats.org/officeDocument/2006/relationships/hyperlink" Target="#'&#1057;&#1058;&#1040;&#1053;&#1044;&#1040;&#1056;&#1058;+2'!A1"/><Relationship Id="rId1" Type="http://schemas.openxmlformats.org/officeDocument/2006/relationships/hyperlink" Target="#'&#1057;&#1058;&#1040;&#1053;&#1044;&#1040;&#1056;&#1058;+1'!A1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hyperlink" Target="#'&#1050;&#1056;&#1045;&#1057;&#1051;&#1040; &#1069;&#1050;&#1054;&#1053;&#1054;&#1052;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&#1050;&#1056;&#1045;&#1057;&#1051;&#1040; &#1069;&#1050;&#1054;&#1053;&#1054;&#1052;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&#1050;&#1056;&#1045;&#1057;&#1051;&#1040; &#1069;&#1050;&#1054;&#1053;&#1054;&#1052;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'&#1041;&#1070;&#1044;&#1046;&#1045;&#1058;-2'!A1"/><Relationship Id="rId7" Type="http://schemas.openxmlformats.org/officeDocument/2006/relationships/image" Target="../media/image7.png"/><Relationship Id="rId2" Type="http://schemas.openxmlformats.org/officeDocument/2006/relationships/hyperlink" Target="#'&#1041;&#1070;&#1044;&#1046;&#1045;&#1058;-5'!A1"/><Relationship Id="rId1" Type="http://schemas.openxmlformats.org/officeDocument/2006/relationships/hyperlink" Target="#'&#1041;&#1070;&#1044;&#1046;&#1045;&#1058;-1'!&#1054;&#1073;&#1083;&#1072;&#1089;&#1090;&#1100;_&#1087;&#1077;&#1095;&#1072;&#1090;&#1080;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hyperlink" Target="#'&#1041;&#1070;&#1044;&#1046;&#1045;&#1058;-4'!A1"/><Relationship Id="rId4" Type="http://schemas.openxmlformats.org/officeDocument/2006/relationships/image" Target="../media/image4.png"/><Relationship Id="rId9" Type="http://schemas.openxmlformats.org/officeDocument/2006/relationships/hyperlink" Target="#'&#1041;&#1070;&#1044;&#1046;&#1045;&#1058;-3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44;&#1045;&#1041;&#1070;&#1058;'!A1"/><Relationship Id="rId1" Type="http://schemas.openxmlformats.org/officeDocument/2006/relationships/image" Target="../media/image4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44;&#1045;&#1041;&#1070;&#1058;'!A1"/><Relationship Id="rId1" Type="http://schemas.openxmlformats.org/officeDocument/2006/relationships/image" Target="../media/image50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hyperlink" Target="#'&#1050;&#1056;&#1045;&#1057;&#1051;&#1040; &#1044;&#1045;&#1041;&#1070;&#1058;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hyperlink" Target="#'&#1050;&#1056;&#1045;&#1057;&#1051;&#1040; &#1044;&#1045;&#1041;&#1070;&#1058;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hyperlink" Target="#'&#1050;&#1056;&#1045;&#1057;&#1051;&#1040; &#1044;&#1045;&#1041;&#1070;&#1058;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hyperlink" Target="#'&#1050;&#1056;&#1045;&#1057;&#1051;&#1040; &#1060;&#1056;&#1045;&#1043;&#1040;&#1058;'!&#1054;&#1073;&#1083;&#1072;&#1089;&#1090;&#1100;_&#1087;&#1077;&#1095;&#1072;&#1090;&#1080;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hyperlink" Target="#'&#1050;&#1056;&#1045;&#1057;&#1051;&#1040; &#1060;&#1056;&#1045;&#1043;&#1040;&#1058;'!&#1054;&#1073;&#1083;&#1072;&#1089;&#1090;&#1100;_&#1087;&#1077;&#1095;&#1072;&#1090;&#1080;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hyperlink" Target="#'&#1050;&#1056;&#1045;&#1057;&#1051;&#1040; &#1060;&#1056;&#1045;&#1043;&#1040;&#1058;'!&#1054;&#1073;&#1083;&#1072;&#1089;&#1090;&#1100;_&#1087;&#1077;&#1095;&#1072;&#1090;&#1080;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hyperlink" Target="#'&#1044;&#1045;&#1041;&#1070;&#1058;-2'!A1"/><Relationship Id="rId7" Type="http://schemas.openxmlformats.org/officeDocument/2006/relationships/image" Target="../media/image10.png"/><Relationship Id="rId2" Type="http://schemas.openxmlformats.org/officeDocument/2006/relationships/hyperlink" Target="#'&#1044;&#1045;&#1041;&#1070;&#1058;-3'!A1"/><Relationship Id="rId1" Type="http://schemas.openxmlformats.org/officeDocument/2006/relationships/hyperlink" Target="#'&#1044;&#1045;&#1041;&#1070;&#1058;-1'!A1"/><Relationship Id="rId6" Type="http://schemas.openxmlformats.org/officeDocument/2006/relationships/hyperlink" Target="#'&#1044;&#1045;&#1041;&#1070;&#1058;-5'!A1"/><Relationship Id="rId5" Type="http://schemas.openxmlformats.org/officeDocument/2006/relationships/hyperlink" Target="#'&#1044;&#1045;&#1041;&#1070;&#1058;-4'!A1"/><Relationship Id="rId10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1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png"/><Relationship Id="rId1" Type="http://schemas.openxmlformats.org/officeDocument/2006/relationships/hyperlink" Target="#'&#1050;&#1056;&#1045;&#1057;&#1051;&#1040; &#1056;&#1048;&#1052;'!&#1054;&#1073;&#1083;&#1072;&#1089;&#1090;&#1100;_&#1087;&#1077;&#1095;&#1072;&#1090;&#1080;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hyperlink" Target="#'&#1050;&#1056;&#1045;&#1057;&#1051;&#1040; &#1056;&#1048;&#1052;'!&#1054;&#1073;&#1083;&#1072;&#1089;&#1090;&#1100;_&#1087;&#1077;&#1095;&#1072;&#1090;&#1080;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hyperlink" Target="#'&#1050;&#1056;&#1045;&#1057;&#1051;&#1040; &#1056;&#1048;&#1052;'!&#1054;&#1073;&#1083;&#1072;&#1089;&#1090;&#1100;_&#1087;&#1077;&#1095;&#1072;&#1090;&#1080;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hyperlink" Target="#'&#1050;&#1056;&#1045;&#1057;&#1051;&#1040; &#1050;&#1054;&#1052;&#1060;&#1054;&#1056;&#1058;'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6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6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6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6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hyperlink" Target="#'&#1050;&#1056;&#1045;&#1057;&#1051;&#1040; &#1057;&#1054;&#1051;&#1054;'!&#1054;&#1073;&#1083;&#1072;&#1089;&#1090;&#1100;_&#1087;&#1077;&#1095;&#1072;&#1090;&#1080;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4;&#1051;&#1054;'!&#1054;&#1073;&#1083;&#1072;&#1089;&#1090;&#1100;_&#1087;&#1077;&#1095;&#1072;&#1090;&#1080;"/><Relationship Id="rId1" Type="http://schemas.openxmlformats.org/officeDocument/2006/relationships/image" Target="../media/image6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1056;&#1048;&#1052;-3'!&#1054;&#1073;&#1083;&#1072;&#1089;&#1090;&#1100;_&#1087;&#1077;&#1095;&#1072;&#1090;&#1080;"/><Relationship Id="rId2" Type="http://schemas.openxmlformats.org/officeDocument/2006/relationships/hyperlink" Target="#'&#1056;&#1048;&#1052;-2'!&#1054;&#1073;&#1083;&#1072;&#1089;&#1090;&#1100;_&#1087;&#1077;&#1095;&#1072;&#1090;&#1080;"/><Relationship Id="rId1" Type="http://schemas.openxmlformats.org/officeDocument/2006/relationships/hyperlink" Target="#'&#1056;&#1048;&#1052;-1'!&#1054;&#1073;&#1083;&#1072;&#1089;&#1090;&#1100;_&#1087;&#1077;&#1095;&#1072;&#1090;&#1080;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4;&#1051;&#1054;'!A1"/><Relationship Id="rId1" Type="http://schemas.openxmlformats.org/officeDocument/2006/relationships/image" Target="../media/image67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png"/><Relationship Id="rId1" Type="http://schemas.openxmlformats.org/officeDocument/2006/relationships/hyperlink" Target="#'&#1050;&#1056;&#1045;&#1057;&#1051;&#1040; &#1052;&#1054;&#1053;&#1054;'!&#1054;&#1073;&#1083;&#1072;&#1089;&#1090;&#1100;_&#1087;&#1077;&#1095;&#1072;&#1090;&#1080;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2;&#1054;&#1053;&#1054;'!&#1054;&#1073;&#1083;&#1072;&#1089;&#1090;&#1100;_&#1087;&#1077;&#1095;&#1072;&#1090;&#1080;"/><Relationship Id="rId1" Type="http://schemas.openxmlformats.org/officeDocument/2006/relationships/image" Target="../media/image69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hyperlink" Target="#'&#1050;&#1056;&#1045;&#1057;&#1051;&#1040; &#1057;&#1058;&#1040;&#1053;&#1044;&#1040;&#1056;&#1058;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'!A1"/><Relationship Id="rId1" Type="http://schemas.openxmlformats.org/officeDocument/2006/relationships/image" Target="../media/image7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'!A1"/><Relationship Id="rId1" Type="http://schemas.openxmlformats.org/officeDocument/2006/relationships/image" Target="../media/image7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3.png"/><Relationship Id="rId1" Type="http://schemas.openxmlformats.org/officeDocument/2006/relationships/hyperlink" Target="#'&#1050;&#1056;&#1045;&#1057;&#1051;&#1040; &#1057;&#1058;&#1040;&#1053;&#1044;&#1040;&#1056;&#1058;+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+'!A1"/><Relationship Id="rId1" Type="http://schemas.openxmlformats.org/officeDocument/2006/relationships/image" Target="../media/image74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+'!A1"/><Relationship Id="rId1" Type="http://schemas.openxmlformats.org/officeDocument/2006/relationships/image" Target="../media/image7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60;&#1056;&#1045;&#1043;&#1040;&#1058;-3'!&#1054;&#1073;&#1083;&#1072;&#1089;&#1090;&#1100;_&#1087;&#1077;&#1095;&#1072;&#1090;&#1080;"/><Relationship Id="rId2" Type="http://schemas.openxmlformats.org/officeDocument/2006/relationships/hyperlink" Target="#'&#1060;&#1056;&#1045;&#1043;&#1040;&#1058;-2'!&#1054;&#1073;&#1083;&#1072;&#1089;&#1090;&#1100;_&#1087;&#1077;&#1095;&#1072;&#1090;&#1080;"/><Relationship Id="rId1" Type="http://schemas.openxmlformats.org/officeDocument/2006/relationships/hyperlink" Target="#'&#1060;&#1056;&#1045;&#1043;&#1040;&#1058;-1'!&#1054;&#1073;&#1083;&#1072;&#1089;&#1090;&#1100;_&#1087;&#1077;&#1095;&#1072;&#1090;&#1080;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hyperlink" Target="#'&#1050;&#1054;&#1052;&#1060;&#1054;&#1056;&#1058;-2'!A1"/><Relationship Id="rId7" Type="http://schemas.openxmlformats.org/officeDocument/2006/relationships/image" Target="../media/image21.png"/><Relationship Id="rId2" Type="http://schemas.openxmlformats.org/officeDocument/2006/relationships/hyperlink" Target="#'&#1050;&#1054;&#1052;&#1060;&#1054;&#1056;&#1058;-3'!A1"/><Relationship Id="rId1" Type="http://schemas.openxmlformats.org/officeDocument/2006/relationships/hyperlink" Target="#'&#1050;&#1054;&#1052;&#1060;&#1054;&#1056;&#1058;-1'!A1"/><Relationship Id="rId6" Type="http://schemas.openxmlformats.org/officeDocument/2006/relationships/image" Target="../media/image20.png"/><Relationship Id="rId5" Type="http://schemas.openxmlformats.org/officeDocument/2006/relationships/hyperlink" Target="#'&#1050;&#1054;&#1052;&#1060;&#1054;&#1056;&#1058;-5'!A1"/><Relationship Id="rId10" Type="http://schemas.openxmlformats.org/officeDocument/2006/relationships/image" Target="../media/image24.png"/><Relationship Id="rId4" Type="http://schemas.openxmlformats.org/officeDocument/2006/relationships/hyperlink" Target="#'&#1050;&#1054;&#1052;&#1060;&#1054;&#1056;&#1058;-4'!A1"/><Relationship Id="rId9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54;&#1051;&#1054;-3'!A1"/><Relationship Id="rId2" Type="http://schemas.openxmlformats.org/officeDocument/2006/relationships/hyperlink" Target="#'&#1057;&#1054;&#1051;&#1054;-2'!A1"/><Relationship Id="rId1" Type="http://schemas.openxmlformats.org/officeDocument/2006/relationships/hyperlink" Target="#'&#1057;&#1054;&#1051;&#1054;-1'!A1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'&#1052;&#1054;&#1053;&#1054;-2'!A1"/><Relationship Id="rId1" Type="http://schemas.openxmlformats.org/officeDocument/2006/relationships/hyperlink" Target="#'&#1052;&#1054;&#1053;&#1054;-1'!A1"/><Relationship Id="rId4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58;&#1040;&#1053;&#1044;&#1040;&#1056;&#1058;-3'!A1"/><Relationship Id="rId2" Type="http://schemas.openxmlformats.org/officeDocument/2006/relationships/hyperlink" Target="#'&#1057;&#1058;&#1040;&#1053;&#1044;&#1040;&#1056;&#1058;-2'!A1"/><Relationship Id="rId1" Type="http://schemas.openxmlformats.org/officeDocument/2006/relationships/hyperlink" Target="#'&#1057;&#1058;&#1040;&#1053;&#1044;&#1040;&#1056;&#1058;-1'!A1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361950</xdr:rowOff>
    </xdr:from>
    <xdr:to>
      <xdr:col>5</xdr:col>
      <xdr:colOff>1029150</xdr:colOff>
      <xdr:row>3</xdr:row>
      <xdr:rowOff>901950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619625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4</xdr:row>
      <xdr:rowOff>352425</xdr:rowOff>
    </xdr:from>
    <xdr:to>
      <xdr:col>5</xdr:col>
      <xdr:colOff>1029150</xdr:colOff>
      <xdr:row>4</xdr:row>
      <xdr:rowOff>892425</xdr:rowOff>
    </xdr:to>
    <xdr:sp macro="" textlink="">
      <xdr:nvSpPr>
        <xdr:cNvPr id="4" name="Стрелка впра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619625" y="27432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47624</xdr:colOff>
      <xdr:row>5</xdr:row>
      <xdr:rowOff>409575</xdr:rowOff>
    </xdr:from>
    <xdr:to>
      <xdr:col>5</xdr:col>
      <xdr:colOff>1019624</xdr:colOff>
      <xdr:row>5</xdr:row>
      <xdr:rowOff>949575</xdr:rowOff>
    </xdr:to>
    <xdr:sp macro="" textlink="">
      <xdr:nvSpPr>
        <xdr:cNvPr id="10" name="Стрелка вправо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610099" y="43243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57150</xdr:colOff>
      <xdr:row>4</xdr:row>
      <xdr:rowOff>38100</xdr:rowOff>
    </xdr:from>
    <xdr:to>
      <xdr:col>3</xdr:col>
      <xdr:colOff>1100628</xdr:colOff>
      <xdr:row>4</xdr:row>
      <xdr:rowOff>1478100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75" y="2428875"/>
          <a:ext cx="1043478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5</xdr:row>
      <xdr:rowOff>64275</xdr:rowOff>
    </xdr:from>
    <xdr:to>
      <xdr:col>3</xdr:col>
      <xdr:colOff>1148568</xdr:colOff>
      <xdr:row>5</xdr:row>
      <xdr:rowOff>1504275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575" y="3979050"/>
          <a:ext cx="1055718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80925</xdr:colOff>
      <xdr:row>3</xdr:row>
      <xdr:rowOff>61875</xdr:rowOff>
    </xdr:from>
    <xdr:to>
      <xdr:col>3</xdr:col>
      <xdr:colOff>1133557</xdr:colOff>
      <xdr:row>3</xdr:row>
      <xdr:rowOff>1501875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50" y="928650"/>
          <a:ext cx="1052632" cy="144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466725</xdr:rowOff>
    </xdr:from>
    <xdr:to>
      <xdr:col>5</xdr:col>
      <xdr:colOff>1000575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55295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4</xdr:row>
      <xdr:rowOff>495300</xdr:rowOff>
    </xdr:from>
    <xdr:to>
      <xdr:col>5</xdr:col>
      <xdr:colOff>1000575</xdr:colOff>
      <xdr:row>4</xdr:row>
      <xdr:rowOff>1035300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552950" y="288607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5</xdr:row>
      <xdr:rowOff>504825</xdr:rowOff>
    </xdr:from>
    <xdr:to>
      <xdr:col>5</xdr:col>
      <xdr:colOff>1000575</xdr:colOff>
      <xdr:row>5</xdr:row>
      <xdr:rowOff>1044825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552950" y="44196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104775</xdr:colOff>
      <xdr:row>3</xdr:row>
      <xdr:rowOff>76200</xdr:rowOff>
    </xdr:from>
    <xdr:to>
      <xdr:col>3</xdr:col>
      <xdr:colOff>1077749</xdr:colOff>
      <xdr:row>3</xdr:row>
      <xdr:rowOff>1516200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942975"/>
          <a:ext cx="97297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140475</xdr:colOff>
      <xdr:row>4</xdr:row>
      <xdr:rowOff>54750</xdr:rowOff>
    </xdr:from>
    <xdr:to>
      <xdr:col>3</xdr:col>
      <xdr:colOff>1129487</xdr:colOff>
      <xdr:row>4</xdr:row>
      <xdr:rowOff>1494750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2200" y="2445525"/>
          <a:ext cx="989012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90450</xdr:colOff>
      <xdr:row>5</xdr:row>
      <xdr:rowOff>52350</xdr:rowOff>
    </xdr:from>
    <xdr:to>
      <xdr:col>3</xdr:col>
      <xdr:colOff>1050450</xdr:colOff>
      <xdr:row>5</xdr:row>
      <xdr:rowOff>1492350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2175" y="3967125"/>
          <a:ext cx="960000" cy="14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</xdr:row>
      <xdr:rowOff>28575</xdr:rowOff>
    </xdr:from>
    <xdr:to>
      <xdr:col>1</xdr:col>
      <xdr:colOff>1647825</xdr:colOff>
      <xdr:row>6</xdr:row>
      <xdr:rowOff>161925</xdr:rowOff>
    </xdr:to>
    <xdr:pic>
      <xdr:nvPicPr>
        <xdr:cNvPr id="61080" name="Рисунок 1">
          <a:extLst>
            <a:ext uri="{FF2B5EF4-FFF2-40B4-BE49-F238E27FC236}">
              <a16:creationId xmlns:a16="http://schemas.microsoft.com/office/drawing/2014/main" id="{00000000-0008-0000-0400-00009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775" y="2247900"/>
          <a:ext cx="10096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66675</xdr:rowOff>
    </xdr:from>
    <xdr:to>
      <xdr:col>1</xdr:col>
      <xdr:colOff>1581150</xdr:colOff>
      <xdr:row>11</xdr:row>
      <xdr:rowOff>76200</xdr:rowOff>
    </xdr:to>
    <xdr:pic>
      <xdr:nvPicPr>
        <xdr:cNvPr id="61081" name="Рисунок 2">
          <a:extLst>
            <a:ext uri="{FF2B5EF4-FFF2-40B4-BE49-F238E27FC236}">
              <a16:creationId xmlns:a16="http://schemas.microsoft.com/office/drawing/2014/main" id="{00000000-0008-0000-0400-00009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3810000"/>
          <a:ext cx="1009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76200</xdr:rowOff>
    </xdr:from>
    <xdr:to>
      <xdr:col>1</xdr:col>
      <xdr:colOff>2085975</xdr:colOff>
      <xdr:row>16</xdr:row>
      <xdr:rowOff>133350</xdr:rowOff>
    </xdr:to>
    <xdr:pic>
      <xdr:nvPicPr>
        <xdr:cNvPr id="61084" name="Рисунок 8">
          <a:extLst>
            <a:ext uri="{FF2B5EF4-FFF2-40B4-BE49-F238E27FC236}">
              <a16:creationId xmlns:a16="http://schemas.microsoft.com/office/drawing/2014/main" id="{00000000-0008-0000-0400-00009C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10601325"/>
          <a:ext cx="20383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25</xdr:row>
      <xdr:rowOff>19050</xdr:rowOff>
    </xdr:from>
    <xdr:to>
      <xdr:col>1</xdr:col>
      <xdr:colOff>1647825</xdr:colOff>
      <xdr:row>28</xdr:row>
      <xdr:rowOff>142875</xdr:rowOff>
    </xdr:to>
    <xdr:pic>
      <xdr:nvPicPr>
        <xdr:cNvPr id="61088" name="Рисунок 9">
          <a:extLst>
            <a:ext uri="{FF2B5EF4-FFF2-40B4-BE49-F238E27FC236}">
              <a16:creationId xmlns:a16="http://schemas.microsoft.com/office/drawing/2014/main" id="{00000000-0008-0000-0400-0000A0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12125325"/>
          <a:ext cx="10763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30</xdr:row>
      <xdr:rowOff>38100</xdr:rowOff>
    </xdr:from>
    <xdr:to>
      <xdr:col>1</xdr:col>
      <xdr:colOff>1485900</xdr:colOff>
      <xdr:row>33</xdr:row>
      <xdr:rowOff>152400</xdr:rowOff>
    </xdr:to>
    <xdr:pic>
      <xdr:nvPicPr>
        <xdr:cNvPr id="61089" name="Рисунок 1">
          <a:extLst>
            <a:ext uri="{FF2B5EF4-FFF2-40B4-BE49-F238E27FC236}">
              <a16:creationId xmlns:a16="http://schemas.microsoft.com/office/drawing/2014/main" id="{00000000-0008-0000-0400-0000A1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0" y="13725525"/>
          <a:ext cx="971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3</xdr:row>
      <xdr:rowOff>28575</xdr:rowOff>
    </xdr:from>
    <xdr:to>
      <xdr:col>1</xdr:col>
      <xdr:colOff>1647825</xdr:colOff>
      <xdr:row>6</xdr:row>
      <xdr:rowOff>161925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400-00009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775" y="2247900"/>
          <a:ext cx="10096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66675</xdr:rowOff>
    </xdr:from>
    <xdr:to>
      <xdr:col>1</xdr:col>
      <xdr:colOff>1581150</xdr:colOff>
      <xdr:row>11</xdr:row>
      <xdr:rowOff>76200</xdr:rowOff>
    </xdr:to>
    <xdr:pic>
      <xdr:nvPicPr>
        <xdr:cNvPr id="13" name="Рисунок 2">
          <a:extLst>
            <a:ext uri="{FF2B5EF4-FFF2-40B4-BE49-F238E27FC236}">
              <a16:creationId xmlns:a16="http://schemas.microsoft.com/office/drawing/2014/main" id="{00000000-0008-0000-0400-00009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3810000"/>
          <a:ext cx="1009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28575</xdr:rowOff>
    </xdr:from>
    <xdr:to>
      <xdr:col>16</xdr:col>
      <xdr:colOff>523875</xdr:colOff>
      <xdr:row>37</xdr:row>
      <xdr:rowOff>85725</xdr:rowOff>
    </xdr:to>
    <xdr:pic>
      <xdr:nvPicPr>
        <xdr:cNvPr id="77827" name="Рисунок 1">
          <a:extLst>
            <a:ext uri="{FF2B5EF4-FFF2-40B4-BE49-F238E27FC236}">
              <a16:creationId xmlns:a16="http://schemas.microsoft.com/office/drawing/2014/main" id="{00000000-0008-0000-0500-0000033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90500"/>
          <a:ext cx="10058400" cy="588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76200</xdr:rowOff>
    </xdr:from>
    <xdr:to>
      <xdr:col>16</xdr:col>
      <xdr:colOff>485775</xdr:colOff>
      <xdr:row>45</xdr:row>
      <xdr:rowOff>76200</xdr:rowOff>
    </xdr:to>
    <xdr:pic>
      <xdr:nvPicPr>
        <xdr:cNvPr id="78851" name="Рисунок 2">
          <a:extLst>
            <a:ext uri="{FF2B5EF4-FFF2-40B4-BE49-F238E27FC236}">
              <a16:creationId xmlns:a16="http://schemas.microsoft.com/office/drawing/2014/main" id="{00000000-0008-0000-0600-0000033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76200"/>
          <a:ext cx="10058400" cy="728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10100" y="104775"/>
          <a:ext cx="1905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47625</xdr:colOff>
      <xdr:row>4</xdr:row>
      <xdr:rowOff>133350</xdr:rowOff>
    </xdr:from>
    <xdr:to>
      <xdr:col>1</xdr:col>
      <xdr:colOff>2279625</xdr:colOff>
      <xdr:row>16</xdr:row>
      <xdr:rowOff>138726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6875"/>
          <a:ext cx="2232000" cy="30533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9150" y="104775"/>
          <a:ext cx="188595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ЭКОНОМ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38100</xdr:colOff>
      <xdr:row>4</xdr:row>
      <xdr:rowOff>57150</xdr:rowOff>
    </xdr:from>
    <xdr:to>
      <xdr:col>1</xdr:col>
      <xdr:colOff>2270100</xdr:colOff>
      <xdr:row>16</xdr:row>
      <xdr:rowOff>89310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590675"/>
          <a:ext cx="2232000" cy="30801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10100" y="104775"/>
          <a:ext cx="1905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ЭКОНОМ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28575</xdr:colOff>
      <xdr:row>4</xdr:row>
      <xdr:rowOff>142875</xdr:rowOff>
    </xdr:from>
    <xdr:to>
      <xdr:col>1</xdr:col>
      <xdr:colOff>2296575</xdr:colOff>
      <xdr:row>16</xdr:row>
      <xdr:rowOff>188427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1676400"/>
          <a:ext cx="2268000" cy="30935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9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543425" y="104775"/>
          <a:ext cx="1905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47625</xdr:colOff>
      <xdr:row>4</xdr:row>
      <xdr:rowOff>76200</xdr:rowOff>
    </xdr:from>
    <xdr:to>
      <xdr:col>1</xdr:col>
      <xdr:colOff>2296725</xdr:colOff>
      <xdr:row>16</xdr:row>
      <xdr:rowOff>88200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9725"/>
          <a:ext cx="2249100" cy="306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85723</xdr:colOff>
      <xdr:row>3</xdr:row>
      <xdr:rowOff>180975</xdr:rowOff>
    </xdr:from>
    <xdr:to>
      <xdr:col>1</xdr:col>
      <xdr:colOff>2249591</xdr:colOff>
      <xdr:row>15</xdr:row>
      <xdr:rowOff>192975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466850"/>
          <a:ext cx="2163868" cy="306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95250</xdr:colOff>
      <xdr:row>4</xdr:row>
      <xdr:rowOff>28575</xdr:rowOff>
    </xdr:from>
    <xdr:to>
      <xdr:col>1</xdr:col>
      <xdr:colOff>2267852</xdr:colOff>
      <xdr:row>16</xdr:row>
      <xdr:rowOff>40575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1562100"/>
          <a:ext cx="2172602" cy="30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361950</xdr:rowOff>
    </xdr:from>
    <xdr:to>
      <xdr:col>5</xdr:col>
      <xdr:colOff>1029150</xdr:colOff>
      <xdr:row>3</xdr:row>
      <xdr:rowOff>901950</xdr:rowOff>
    </xdr:to>
    <xdr:sp macro="" textlink="">
      <xdr:nvSpPr>
        <xdr:cNvPr id="26" name="Стрелка вправо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619625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57149</xdr:colOff>
      <xdr:row>7</xdr:row>
      <xdr:rowOff>323850</xdr:rowOff>
    </xdr:from>
    <xdr:to>
      <xdr:col>5</xdr:col>
      <xdr:colOff>1029149</xdr:colOff>
      <xdr:row>7</xdr:row>
      <xdr:rowOff>863850</xdr:rowOff>
    </xdr:to>
    <xdr:sp macro="" textlink="">
      <xdr:nvSpPr>
        <xdr:cNvPr id="27" name="Стрелка вправо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4619624" y="72866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4</xdr:row>
      <xdr:rowOff>352425</xdr:rowOff>
    </xdr:from>
    <xdr:to>
      <xdr:col>5</xdr:col>
      <xdr:colOff>1029150</xdr:colOff>
      <xdr:row>4</xdr:row>
      <xdr:rowOff>892425</xdr:rowOff>
    </xdr:to>
    <xdr:sp macro="" textlink="">
      <xdr:nvSpPr>
        <xdr:cNvPr id="17" name="Стрелка вправо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619625" y="27432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142875</xdr:colOff>
      <xdr:row>3</xdr:row>
      <xdr:rowOff>47625</xdr:rowOff>
    </xdr:from>
    <xdr:to>
      <xdr:col>3</xdr:col>
      <xdr:colOff>1202799</xdr:colOff>
      <xdr:row>3</xdr:row>
      <xdr:rowOff>1485796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914400"/>
          <a:ext cx="1059924" cy="143817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</xdr:row>
      <xdr:rowOff>57149</xdr:rowOff>
    </xdr:from>
    <xdr:to>
      <xdr:col>3</xdr:col>
      <xdr:colOff>1155906</xdr:colOff>
      <xdr:row>4</xdr:row>
      <xdr:rowOff>1497149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0" y="2447924"/>
          <a:ext cx="103208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</xdr:row>
      <xdr:rowOff>47625</xdr:rowOff>
    </xdr:from>
    <xdr:to>
      <xdr:col>3</xdr:col>
      <xdr:colOff>1098715</xdr:colOff>
      <xdr:row>5</xdr:row>
      <xdr:rowOff>1485796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3962400"/>
          <a:ext cx="1022515" cy="143817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6</xdr:row>
      <xdr:rowOff>38100</xdr:rowOff>
    </xdr:from>
    <xdr:to>
      <xdr:col>3</xdr:col>
      <xdr:colOff>1160021</xdr:colOff>
      <xdr:row>6</xdr:row>
      <xdr:rowOff>1476271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5476875"/>
          <a:ext cx="1026671" cy="143817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</xdr:row>
      <xdr:rowOff>47625</xdr:rowOff>
    </xdr:from>
    <xdr:to>
      <xdr:col>3</xdr:col>
      <xdr:colOff>1143395</xdr:colOff>
      <xdr:row>7</xdr:row>
      <xdr:rowOff>1485796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7010400"/>
          <a:ext cx="1010045" cy="1438171"/>
        </a:xfrm>
        <a:prstGeom prst="rect">
          <a:avLst/>
        </a:prstGeom>
      </xdr:spPr>
    </xdr:pic>
    <xdr:clientData/>
  </xdr:twoCellAnchor>
  <xdr:twoCellAnchor>
    <xdr:from>
      <xdr:col>5</xdr:col>
      <xdr:colOff>47624</xdr:colOff>
      <xdr:row>5</xdr:row>
      <xdr:rowOff>409575</xdr:rowOff>
    </xdr:from>
    <xdr:to>
      <xdr:col>5</xdr:col>
      <xdr:colOff>1019624</xdr:colOff>
      <xdr:row>5</xdr:row>
      <xdr:rowOff>949575</xdr:rowOff>
    </xdr:to>
    <xdr:sp macro="" textlink="">
      <xdr:nvSpPr>
        <xdr:cNvPr id="29" name="Стрелка вправо 2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610099" y="43243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28574</xdr:colOff>
      <xdr:row>6</xdr:row>
      <xdr:rowOff>428625</xdr:rowOff>
    </xdr:from>
    <xdr:to>
      <xdr:col>5</xdr:col>
      <xdr:colOff>1000574</xdr:colOff>
      <xdr:row>6</xdr:row>
      <xdr:rowOff>968625</xdr:rowOff>
    </xdr:to>
    <xdr:sp macro="" textlink="">
      <xdr:nvSpPr>
        <xdr:cNvPr id="30" name="Стрелка вправо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591049" y="58674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123825</xdr:colOff>
      <xdr:row>3</xdr:row>
      <xdr:rowOff>238125</xdr:rowOff>
    </xdr:from>
    <xdr:to>
      <xdr:col>1</xdr:col>
      <xdr:colOff>2304077</xdr:colOff>
      <xdr:row>16</xdr:row>
      <xdr:rowOff>2475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524000"/>
          <a:ext cx="2180252" cy="306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85725</xdr:colOff>
      <xdr:row>4</xdr:row>
      <xdr:rowOff>28575</xdr:rowOff>
    </xdr:from>
    <xdr:to>
      <xdr:col>1</xdr:col>
      <xdr:colOff>2235377</xdr:colOff>
      <xdr:row>16</xdr:row>
      <xdr:rowOff>40575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562100"/>
          <a:ext cx="2149652" cy="306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104772</xdr:colOff>
      <xdr:row>4</xdr:row>
      <xdr:rowOff>28574</xdr:rowOff>
    </xdr:from>
    <xdr:to>
      <xdr:col>1</xdr:col>
      <xdr:colOff>2183068</xdr:colOff>
      <xdr:row>16</xdr:row>
      <xdr:rowOff>40574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2" y="1562099"/>
          <a:ext cx="2078296" cy="306000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962525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</xdr:row>
      <xdr:rowOff>38100</xdr:rowOff>
    </xdr:from>
    <xdr:to>
      <xdr:col>1</xdr:col>
      <xdr:colOff>2278899</xdr:colOff>
      <xdr:row>16</xdr:row>
      <xdr:rowOff>50100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571625"/>
          <a:ext cx="2193174" cy="306000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962525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923924</xdr:colOff>
      <xdr:row>0</xdr:row>
      <xdr:rowOff>85725</xdr:rowOff>
    </xdr:from>
    <xdr:to>
      <xdr:col>4</xdr:col>
      <xdr:colOff>1325848</xdr:colOff>
      <xdr:row>0</xdr:row>
      <xdr:rowOff>445725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29199" y="85725"/>
          <a:ext cx="1783049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85727</xdr:colOff>
      <xdr:row>3</xdr:row>
      <xdr:rowOff>190500</xdr:rowOff>
    </xdr:from>
    <xdr:to>
      <xdr:col>1</xdr:col>
      <xdr:colOff>2250616</xdr:colOff>
      <xdr:row>15</xdr:row>
      <xdr:rowOff>202500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7" y="1476375"/>
          <a:ext cx="2164889" cy="306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838200</xdr:colOff>
      <xdr:row>0</xdr:row>
      <xdr:rowOff>114300</xdr:rowOff>
    </xdr:from>
    <xdr:to>
      <xdr:col>4</xdr:col>
      <xdr:colOff>1266825</xdr:colOff>
      <xdr:row>0</xdr:row>
      <xdr:rowOff>474300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943475" y="114300"/>
          <a:ext cx="180975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85727</xdr:colOff>
      <xdr:row>3</xdr:row>
      <xdr:rowOff>85725</xdr:rowOff>
    </xdr:from>
    <xdr:to>
      <xdr:col>1</xdr:col>
      <xdr:colOff>2258402</xdr:colOff>
      <xdr:row>15</xdr:row>
      <xdr:rowOff>97725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7" y="1371600"/>
          <a:ext cx="2172675" cy="306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95250</xdr:colOff>
      <xdr:row>4</xdr:row>
      <xdr:rowOff>38100</xdr:rowOff>
    </xdr:from>
    <xdr:to>
      <xdr:col>1</xdr:col>
      <xdr:colOff>2237252</xdr:colOff>
      <xdr:row>16</xdr:row>
      <xdr:rowOff>50100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1571625"/>
          <a:ext cx="2142002" cy="306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ФРЕГАТ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95250</xdr:colOff>
      <xdr:row>4</xdr:row>
      <xdr:rowOff>161925</xdr:rowOff>
    </xdr:from>
    <xdr:to>
      <xdr:col>1</xdr:col>
      <xdr:colOff>2226171</xdr:colOff>
      <xdr:row>16</xdr:row>
      <xdr:rowOff>173925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1695450"/>
          <a:ext cx="2130921" cy="306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ФРЕГАТ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159525</xdr:colOff>
      <xdr:row>4</xdr:row>
      <xdr:rowOff>54750</xdr:rowOff>
    </xdr:from>
    <xdr:to>
      <xdr:col>1</xdr:col>
      <xdr:colOff>2199527</xdr:colOff>
      <xdr:row>16</xdr:row>
      <xdr:rowOff>66750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125" y="1654950"/>
          <a:ext cx="2040002" cy="306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ФРЕГАТ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176175</xdr:colOff>
      <xdr:row>4</xdr:row>
      <xdr:rowOff>166650</xdr:rowOff>
    </xdr:from>
    <xdr:to>
      <xdr:col>1</xdr:col>
      <xdr:colOff>2216177</xdr:colOff>
      <xdr:row>16</xdr:row>
      <xdr:rowOff>178650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775" y="1766850"/>
          <a:ext cx="2040002" cy="30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3</xdr:row>
      <xdr:rowOff>361950</xdr:rowOff>
    </xdr:from>
    <xdr:to>
      <xdr:col>5</xdr:col>
      <xdr:colOff>1029149</xdr:colOff>
      <xdr:row>3</xdr:row>
      <xdr:rowOff>901950</xdr:rowOff>
    </xdr:to>
    <xdr:sp macro="" textlink="">
      <xdr:nvSpPr>
        <xdr:cNvPr id="4" name="Стрелка вправо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619624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5</xdr:row>
      <xdr:rowOff>323851</xdr:rowOff>
    </xdr:from>
    <xdr:to>
      <xdr:col>5</xdr:col>
      <xdr:colOff>1029150</xdr:colOff>
      <xdr:row>5</xdr:row>
      <xdr:rowOff>863851</xdr:rowOff>
    </xdr:to>
    <xdr:sp macro="" textlink="">
      <xdr:nvSpPr>
        <xdr:cNvPr id="5" name="Стрелка вправо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19625" y="4238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38099</xdr:colOff>
      <xdr:row>4</xdr:row>
      <xdr:rowOff>352425</xdr:rowOff>
    </xdr:from>
    <xdr:to>
      <xdr:col>5</xdr:col>
      <xdr:colOff>1010099</xdr:colOff>
      <xdr:row>4</xdr:row>
      <xdr:rowOff>928425</xdr:rowOff>
    </xdr:to>
    <xdr:sp macro="" textlink="">
      <xdr:nvSpPr>
        <xdr:cNvPr id="15" name="Стрелка вправо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600574" y="2743200"/>
          <a:ext cx="972000" cy="576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123826</xdr:colOff>
      <xdr:row>3</xdr:row>
      <xdr:rowOff>47625</xdr:rowOff>
    </xdr:from>
    <xdr:to>
      <xdr:col>3</xdr:col>
      <xdr:colOff>1103027</xdr:colOff>
      <xdr:row>3</xdr:row>
      <xdr:rowOff>1487625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1" y="914400"/>
          <a:ext cx="979201" cy="1440000"/>
        </a:xfrm>
        <a:prstGeom prst="rect">
          <a:avLst/>
        </a:prstGeom>
      </xdr:spPr>
    </xdr:pic>
    <xdr:clientData/>
  </xdr:twoCellAnchor>
  <xdr:twoCellAnchor>
    <xdr:from>
      <xdr:col>5</xdr:col>
      <xdr:colOff>57150</xdr:colOff>
      <xdr:row>6</xdr:row>
      <xdr:rowOff>323851</xdr:rowOff>
    </xdr:from>
    <xdr:to>
      <xdr:col>5</xdr:col>
      <xdr:colOff>1029150</xdr:colOff>
      <xdr:row>6</xdr:row>
      <xdr:rowOff>863851</xdr:rowOff>
    </xdr:to>
    <xdr:sp macro="" textlink="">
      <xdr:nvSpPr>
        <xdr:cNvPr id="9" name="Стрелка вправо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19625" y="5762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7</xdr:row>
      <xdr:rowOff>323851</xdr:rowOff>
    </xdr:from>
    <xdr:to>
      <xdr:col>5</xdr:col>
      <xdr:colOff>1029150</xdr:colOff>
      <xdr:row>7</xdr:row>
      <xdr:rowOff>863851</xdr:rowOff>
    </xdr:to>
    <xdr:sp macro="" textlink="">
      <xdr:nvSpPr>
        <xdr:cNvPr id="14" name="Стрелка вправо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19625" y="7286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123825</xdr:colOff>
      <xdr:row>4</xdr:row>
      <xdr:rowOff>47625</xdr:rowOff>
    </xdr:from>
    <xdr:to>
      <xdr:col>3</xdr:col>
      <xdr:colOff>1153426</xdr:colOff>
      <xdr:row>4</xdr:row>
      <xdr:rowOff>1487625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0" y="2438400"/>
          <a:ext cx="10296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</xdr:row>
      <xdr:rowOff>47625</xdr:rowOff>
    </xdr:from>
    <xdr:to>
      <xdr:col>3</xdr:col>
      <xdr:colOff>1096051</xdr:colOff>
      <xdr:row>5</xdr:row>
      <xdr:rowOff>1487625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975" y="3962400"/>
          <a:ext cx="10008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</xdr:row>
      <xdr:rowOff>66675</xdr:rowOff>
    </xdr:from>
    <xdr:to>
      <xdr:col>3</xdr:col>
      <xdr:colOff>1093726</xdr:colOff>
      <xdr:row>7</xdr:row>
      <xdr:rowOff>1506675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50" y="7029450"/>
          <a:ext cx="10080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38100</xdr:rowOff>
    </xdr:from>
    <xdr:to>
      <xdr:col>3</xdr:col>
      <xdr:colOff>1109176</xdr:colOff>
      <xdr:row>6</xdr:row>
      <xdr:rowOff>1478100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5476875"/>
          <a:ext cx="1004401" cy="14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3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РИМ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66675</xdr:colOff>
      <xdr:row>4</xdr:row>
      <xdr:rowOff>161925</xdr:rowOff>
    </xdr:from>
    <xdr:to>
      <xdr:col>1</xdr:col>
      <xdr:colOff>2139849</xdr:colOff>
      <xdr:row>16</xdr:row>
      <xdr:rowOff>173925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695450"/>
          <a:ext cx="2073174" cy="306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РИМ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171459</xdr:colOff>
      <xdr:row>4</xdr:row>
      <xdr:rowOff>38100</xdr:rowOff>
    </xdr:from>
    <xdr:to>
      <xdr:col>1</xdr:col>
      <xdr:colOff>2158466</xdr:colOff>
      <xdr:row>16</xdr:row>
      <xdr:rowOff>50100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9" y="1571625"/>
          <a:ext cx="1987007" cy="306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РИМ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226206</xdr:colOff>
      <xdr:row>4</xdr:row>
      <xdr:rowOff>235725</xdr:rowOff>
    </xdr:from>
    <xdr:to>
      <xdr:col>1</xdr:col>
      <xdr:colOff>2213216</xdr:colOff>
      <xdr:row>17</xdr:row>
      <xdr:rowOff>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06" y="1769250"/>
          <a:ext cx="1987010" cy="306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3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772025" y="9525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190500</xdr:colOff>
      <xdr:row>4</xdr:row>
      <xdr:rowOff>66675</xdr:rowOff>
    </xdr:from>
    <xdr:to>
      <xdr:col>1</xdr:col>
      <xdr:colOff>2202452</xdr:colOff>
      <xdr:row>16</xdr:row>
      <xdr:rowOff>78675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600200"/>
          <a:ext cx="2011952" cy="306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</xdr:row>
      <xdr:rowOff>9525</xdr:rowOff>
    </xdr:from>
    <xdr:to>
      <xdr:col>1</xdr:col>
      <xdr:colOff>2173877</xdr:colOff>
      <xdr:row>16</xdr:row>
      <xdr:rowOff>21525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1543050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0</xdr:row>
      <xdr:rowOff>95250</xdr:rowOff>
    </xdr:from>
    <xdr:to>
      <xdr:col>4</xdr:col>
      <xdr:colOff>1278225</xdr:colOff>
      <xdr:row>0</xdr:row>
      <xdr:rowOff>455250</xdr:rowOff>
    </xdr:to>
    <xdr:sp macro="" textlink="">
      <xdr:nvSpPr>
        <xdr:cNvPr id="4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810125" y="9525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</xdr:row>
      <xdr:rowOff>219075</xdr:rowOff>
    </xdr:from>
    <xdr:to>
      <xdr:col>1</xdr:col>
      <xdr:colOff>2183402</xdr:colOff>
      <xdr:row>15</xdr:row>
      <xdr:rowOff>231075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504950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695325</xdr:colOff>
      <xdr:row>0</xdr:row>
      <xdr:rowOff>76200</xdr:rowOff>
    </xdr:from>
    <xdr:to>
      <xdr:col>4</xdr:col>
      <xdr:colOff>1335375</xdr:colOff>
      <xdr:row>0</xdr:row>
      <xdr:rowOff>436200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867275" y="7620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</xdr:row>
      <xdr:rowOff>171450</xdr:rowOff>
    </xdr:from>
    <xdr:to>
      <xdr:col>1</xdr:col>
      <xdr:colOff>2183402</xdr:colOff>
      <xdr:row>15</xdr:row>
      <xdr:rowOff>183450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457325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695325</xdr:colOff>
      <xdr:row>0</xdr:row>
      <xdr:rowOff>95250</xdr:rowOff>
    </xdr:from>
    <xdr:to>
      <xdr:col>4</xdr:col>
      <xdr:colOff>1335375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867275" y="9525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180975</xdr:rowOff>
    </xdr:from>
    <xdr:to>
      <xdr:col>1</xdr:col>
      <xdr:colOff>2088152</xdr:colOff>
      <xdr:row>15</xdr:row>
      <xdr:rowOff>192975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466850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676275</xdr:colOff>
      <xdr:row>0</xdr:row>
      <xdr:rowOff>104775</xdr:rowOff>
    </xdr:from>
    <xdr:to>
      <xdr:col>4</xdr:col>
      <xdr:colOff>1316325</xdr:colOff>
      <xdr:row>0</xdr:row>
      <xdr:rowOff>464775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848225" y="104775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74345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СОЛО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76203</xdr:colOff>
      <xdr:row>4</xdr:row>
      <xdr:rowOff>28575</xdr:rowOff>
    </xdr:from>
    <xdr:to>
      <xdr:col>1</xdr:col>
      <xdr:colOff>2280811</xdr:colOff>
      <xdr:row>16</xdr:row>
      <xdr:rowOff>40575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3" y="1562100"/>
          <a:ext cx="2204608" cy="306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57150</xdr:rowOff>
    </xdr:from>
    <xdr:to>
      <xdr:col>1</xdr:col>
      <xdr:colOff>2246612</xdr:colOff>
      <xdr:row>16</xdr:row>
      <xdr:rowOff>69150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1590675"/>
          <a:ext cx="2113262" cy="3060000"/>
        </a:xfrm>
        <a:prstGeom prst="rect">
          <a:avLst/>
        </a:prstGeom>
      </xdr:spPr>
    </xdr:pic>
    <xdr:clientData/>
  </xdr:twoCellAnchor>
  <xdr:twoCellAnchor>
    <xdr:from>
      <xdr:col>3</xdr:col>
      <xdr:colOff>781050</xdr:colOff>
      <xdr:row>0</xdr:row>
      <xdr:rowOff>114300</xdr:rowOff>
    </xdr:from>
    <xdr:to>
      <xdr:col>4</xdr:col>
      <xdr:colOff>1295400</xdr:colOff>
      <xdr:row>0</xdr:row>
      <xdr:rowOff>474300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953000" y="114300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СОЛО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466725</xdr:rowOff>
    </xdr:from>
    <xdr:to>
      <xdr:col>5</xdr:col>
      <xdr:colOff>1019625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9580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4</xdr:row>
      <xdr:rowOff>485775</xdr:rowOff>
    </xdr:from>
    <xdr:to>
      <xdr:col>5</xdr:col>
      <xdr:colOff>1019625</xdr:colOff>
      <xdr:row>4</xdr:row>
      <xdr:rowOff>1025775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95800" y="28765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5</xdr:row>
      <xdr:rowOff>514350</xdr:rowOff>
    </xdr:from>
    <xdr:to>
      <xdr:col>5</xdr:col>
      <xdr:colOff>1000575</xdr:colOff>
      <xdr:row>5</xdr:row>
      <xdr:rowOff>1054350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7675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76200</xdr:colOff>
      <xdr:row>3</xdr:row>
      <xdr:rowOff>66675</xdr:rowOff>
    </xdr:from>
    <xdr:to>
      <xdr:col>3</xdr:col>
      <xdr:colOff>1052471</xdr:colOff>
      <xdr:row>3</xdr:row>
      <xdr:rowOff>1506675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933450"/>
          <a:ext cx="97627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121424</xdr:colOff>
      <xdr:row>4</xdr:row>
      <xdr:rowOff>45225</xdr:rowOff>
    </xdr:from>
    <xdr:to>
      <xdr:col>3</xdr:col>
      <xdr:colOff>1056488</xdr:colOff>
      <xdr:row>4</xdr:row>
      <xdr:rowOff>1485225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3149" y="2436000"/>
          <a:ext cx="93506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80924</xdr:colOff>
      <xdr:row>5</xdr:row>
      <xdr:rowOff>14250</xdr:rowOff>
    </xdr:from>
    <xdr:to>
      <xdr:col>3</xdr:col>
      <xdr:colOff>1015988</xdr:colOff>
      <xdr:row>5</xdr:row>
      <xdr:rowOff>1454250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49" y="3929025"/>
          <a:ext cx="935064" cy="1440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114297</xdr:colOff>
      <xdr:row>4</xdr:row>
      <xdr:rowOff>142875</xdr:rowOff>
    </xdr:from>
    <xdr:to>
      <xdr:col>1</xdr:col>
      <xdr:colOff>2198767</xdr:colOff>
      <xdr:row>16</xdr:row>
      <xdr:rowOff>154875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897" y="1676400"/>
          <a:ext cx="2084470" cy="3060000"/>
        </a:xfrm>
        <a:prstGeom prst="rect">
          <a:avLst/>
        </a:prstGeom>
      </xdr:spPr>
    </xdr:pic>
    <xdr:clientData/>
  </xdr:twoCellAnchor>
  <xdr:twoCellAnchor>
    <xdr:from>
      <xdr:col>3</xdr:col>
      <xdr:colOff>781050</xdr:colOff>
      <xdr:row>0</xdr:row>
      <xdr:rowOff>104775</xdr:rowOff>
    </xdr:from>
    <xdr:to>
      <xdr:col>4</xdr:col>
      <xdr:colOff>1295400</xdr:colOff>
      <xdr:row>0</xdr:row>
      <xdr:rowOff>464775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95300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СОЛО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74345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МОНО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123823</xdr:colOff>
      <xdr:row>4</xdr:row>
      <xdr:rowOff>123825</xdr:rowOff>
    </xdr:from>
    <xdr:to>
      <xdr:col>1</xdr:col>
      <xdr:colOff>2110840</xdr:colOff>
      <xdr:row>16</xdr:row>
      <xdr:rowOff>135825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3" y="1657350"/>
          <a:ext cx="1987017" cy="3060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4</xdr:row>
      <xdr:rowOff>123825</xdr:rowOff>
    </xdr:from>
    <xdr:to>
      <xdr:col>1</xdr:col>
      <xdr:colOff>2131700</xdr:colOff>
      <xdr:row>16</xdr:row>
      <xdr:rowOff>135825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657350"/>
          <a:ext cx="2007875" cy="3060000"/>
        </a:xfrm>
        <a:prstGeom prst="rect">
          <a:avLst/>
        </a:prstGeom>
      </xdr:spPr>
    </xdr:pic>
    <xdr:clientData/>
  </xdr:twoCellAnchor>
  <xdr:twoCellAnchor>
    <xdr:from>
      <xdr:col>3</xdr:col>
      <xdr:colOff>762000</xdr:colOff>
      <xdr:row>0</xdr:row>
      <xdr:rowOff>104775</xdr:rowOff>
    </xdr:from>
    <xdr:to>
      <xdr:col>4</xdr:col>
      <xdr:colOff>1276350</xdr:colOff>
      <xdr:row>0</xdr:row>
      <xdr:rowOff>464775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93395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МОНО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619125</xdr:colOff>
      <xdr:row>0</xdr:row>
      <xdr:rowOff>114300</xdr:rowOff>
    </xdr:from>
    <xdr:to>
      <xdr:col>4</xdr:col>
      <xdr:colOff>1266825</xdr:colOff>
      <xdr:row>0</xdr:row>
      <xdr:rowOff>474300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791075" y="114300"/>
          <a:ext cx="202882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47627</xdr:colOff>
      <xdr:row>4</xdr:row>
      <xdr:rowOff>19050</xdr:rowOff>
    </xdr:from>
    <xdr:to>
      <xdr:col>1</xdr:col>
      <xdr:colOff>2166741</xdr:colOff>
      <xdr:row>14</xdr:row>
      <xdr:rowOff>240600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7" y="1552575"/>
          <a:ext cx="2119114" cy="3060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85722</xdr:colOff>
      <xdr:row>4</xdr:row>
      <xdr:rowOff>190500</xdr:rowOff>
    </xdr:from>
    <xdr:to>
      <xdr:col>1</xdr:col>
      <xdr:colOff>2234600</xdr:colOff>
      <xdr:row>16</xdr:row>
      <xdr:rowOff>202500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2" y="1724025"/>
          <a:ext cx="2148878" cy="3060000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0</xdr:row>
      <xdr:rowOff>85725</xdr:rowOff>
    </xdr:from>
    <xdr:to>
      <xdr:col>4</xdr:col>
      <xdr:colOff>1304925</xdr:colOff>
      <xdr:row>0</xdr:row>
      <xdr:rowOff>445725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829175" y="85725"/>
          <a:ext cx="202882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95248</xdr:colOff>
      <xdr:row>4</xdr:row>
      <xdr:rowOff>47625</xdr:rowOff>
    </xdr:from>
    <xdr:to>
      <xdr:col>1</xdr:col>
      <xdr:colOff>2196897</xdr:colOff>
      <xdr:row>16</xdr:row>
      <xdr:rowOff>59625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48" y="1581150"/>
          <a:ext cx="2101649" cy="3060000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0</xdr:row>
      <xdr:rowOff>95250</xdr:rowOff>
    </xdr:from>
    <xdr:to>
      <xdr:col>4</xdr:col>
      <xdr:colOff>1304925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829175" y="95250"/>
          <a:ext cx="202882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0</xdr:row>
      <xdr:rowOff>114300</xdr:rowOff>
    </xdr:from>
    <xdr:to>
      <xdr:col>4</xdr:col>
      <xdr:colOff>1266825</xdr:colOff>
      <xdr:row>0</xdr:row>
      <xdr:rowOff>474300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695825" y="114300"/>
          <a:ext cx="21240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СТАНДАРТ+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152400</xdr:colOff>
      <xdr:row>4</xdr:row>
      <xdr:rowOff>114300</xdr:rowOff>
    </xdr:from>
    <xdr:to>
      <xdr:col>1</xdr:col>
      <xdr:colOff>2219968</xdr:colOff>
      <xdr:row>16</xdr:row>
      <xdr:rowOff>12000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647825"/>
          <a:ext cx="2067568" cy="3060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133348</xdr:colOff>
      <xdr:row>4</xdr:row>
      <xdr:rowOff>190500</xdr:rowOff>
    </xdr:from>
    <xdr:to>
      <xdr:col>1</xdr:col>
      <xdr:colOff>2234997</xdr:colOff>
      <xdr:row>16</xdr:row>
      <xdr:rowOff>88200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48" y="1724025"/>
          <a:ext cx="2101649" cy="3060000"/>
        </a:xfrm>
        <a:prstGeom prst="rect">
          <a:avLst/>
        </a:prstGeom>
      </xdr:spPr>
    </xdr:pic>
    <xdr:clientData/>
  </xdr:twoCellAnchor>
  <xdr:twoCellAnchor>
    <xdr:from>
      <xdr:col>3</xdr:col>
      <xdr:colOff>552450</xdr:colOff>
      <xdr:row>0</xdr:row>
      <xdr:rowOff>66675</xdr:rowOff>
    </xdr:from>
    <xdr:to>
      <xdr:col>4</xdr:col>
      <xdr:colOff>1295400</xdr:colOff>
      <xdr:row>0</xdr:row>
      <xdr:rowOff>426675</xdr:rowOff>
    </xdr:to>
    <xdr:sp macro="" textlink="">
      <xdr:nvSpPr>
        <xdr:cNvPr id="6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724400" y="66675"/>
          <a:ext cx="21240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СТАНДАРТ+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4</xdr:row>
      <xdr:rowOff>152400</xdr:rowOff>
    </xdr:from>
    <xdr:to>
      <xdr:col>1</xdr:col>
      <xdr:colOff>2163825</xdr:colOff>
      <xdr:row>16</xdr:row>
      <xdr:rowOff>50100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6" y="1685925"/>
          <a:ext cx="2039999" cy="3060000"/>
        </a:xfrm>
        <a:prstGeom prst="rect">
          <a:avLst/>
        </a:prstGeom>
      </xdr:spPr>
    </xdr:pic>
    <xdr:clientData/>
  </xdr:twoCellAnchor>
  <xdr:twoCellAnchor>
    <xdr:from>
      <xdr:col>3</xdr:col>
      <xdr:colOff>561975</xdr:colOff>
      <xdr:row>0</xdr:row>
      <xdr:rowOff>76200</xdr:rowOff>
    </xdr:from>
    <xdr:to>
      <xdr:col>4</xdr:col>
      <xdr:colOff>1304925</xdr:colOff>
      <xdr:row>0</xdr:row>
      <xdr:rowOff>436200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733925" y="76200"/>
          <a:ext cx="21240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СТАНДАРТ+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466725</xdr:rowOff>
    </xdr:from>
    <xdr:to>
      <xdr:col>5</xdr:col>
      <xdr:colOff>1019625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9580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4</xdr:row>
      <xdr:rowOff>485775</xdr:rowOff>
    </xdr:from>
    <xdr:to>
      <xdr:col>5</xdr:col>
      <xdr:colOff>1019625</xdr:colOff>
      <xdr:row>4</xdr:row>
      <xdr:rowOff>1025775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95800" y="28765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5</xdr:row>
      <xdr:rowOff>514350</xdr:rowOff>
    </xdr:from>
    <xdr:to>
      <xdr:col>5</xdr:col>
      <xdr:colOff>1019625</xdr:colOff>
      <xdr:row>5</xdr:row>
      <xdr:rowOff>1054350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9580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38099</xdr:colOff>
      <xdr:row>3</xdr:row>
      <xdr:rowOff>66675</xdr:rowOff>
    </xdr:from>
    <xdr:to>
      <xdr:col>3</xdr:col>
      <xdr:colOff>1041583</xdr:colOff>
      <xdr:row>3</xdr:row>
      <xdr:rowOff>1506675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824" y="933450"/>
          <a:ext cx="100348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4</xdr:row>
      <xdr:rowOff>73800</xdr:rowOff>
    </xdr:from>
    <xdr:to>
      <xdr:col>3</xdr:col>
      <xdr:colOff>1014749</xdr:colOff>
      <xdr:row>4</xdr:row>
      <xdr:rowOff>1513800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6475" y="2464575"/>
          <a:ext cx="95999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61875</xdr:colOff>
      <xdr:row>5</xdr:row>
      <xdr:rowOff>14250</xdr:rowOff>
    </xdr:from>
    <xdr:to>
      <xdr:col>3</xdr:col>
      <xdr:colOff>1021874</xdr:colOff>
      <xdr:row>5</xdr:row>
      <xdr:rowOff>1454250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3600" y="3929025"/>
          <a:ext cx="959999" cy="14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3</xdr:row>
      <xdr:rowOff>361950</xdr:rowOff>
    </xdr:from>
    <xdr:to>
      <xdr:col>5</xdr:col>
      <xdr:colOff>1029149</xdr:colOff>
      <xdr:row>3</xdr:row>
      <xdr:rowOff>901950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619624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5</xdr:row>
      <xdr:rowOff>323851</xdr:rowOff>
    </xdr:from>
    <xdr:to>
      <xdr:col>5</xdr:col>
      <xdr:colOff>1029150</xdr:colOff>
      <xdr:row>5</xdr:row>
      <xdr:rowOff>863851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19625" y="4238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38099</xdr:colOff>
      <xdr:row>4</xdr:row>
      <xdr:rowOff>352425</xdr:rowOff>
    </xdr:from>
    <xdr:to>
      <xdr:col>5</xdr:col>
      <xdr:colOff>1010099</xdr:colOff>
      <xdr:row>4</xdr:row>
      <xdr:rowOff>928425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600574" y="2743200"/>
          <a:ext cx="972000" cy="576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6</xdr:row>
      <xdr:rowOff>323851</xdr:rowOff>
    </xdr:from>
    <xdr:to>
      <xdr:col>5</xdr:col>
      <xdr:colOff>1029150</xdr:colOff>
      <xdr:row>6</xdr:row>
      <xdr:rowOff>863851</xdr:rowOff>
    </xdr:to>
    <xdr:sp macro="" textlink="">
      <xdr:nvSpPr>
        <xdr:cNvPr id="8" name="Стрелка вправо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19625" y="5762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7</xdr:row>
      <xdr:rowOff>323851</xdr:rowOff>
    </xdr:from>
    <xdr:to>
      <xdr:col>5</xdr:col>
      <xdr:colOff>1029150</xdr:colOff>
      <xdr:row>7</xdr:row>
      <xdr:rowOff>863851</xdr:rowOff>
    </xdr:to>
    <xdr:sp macro="" textlink="">
      <xdr:nvSpPr>
        <xdr:cNvPr id="10" name="Стрелка вправо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619625" y="7286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133350</xdr:colOff>
      <xdr:row>3</xdr:row>
      <xdr:rowOff>85725</xdr:rowOff>
    </xdr:from>
    <xdr:to>
      <xdr:col>3</xdr:col>
      <xdr:colOff>1080719</xdr:colOff>
      <xdr:row>4</xdr:row>
      <xdr:rowOff>1725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952500"/>
          <a:ext cx="94736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111900</xdr:colOff>
      <xdr:row>4</xdr:row>
      <xdr:rowOff>64275</xdr:rowOff>
    </xdr:from>
    <xdr:to>
      <xdr:col>3</xdr:col>
      <xdr:colOff>1059269</xdr:colOff>
      <xdr:row>4</xdr:row>
      <xdr:rowOff>1504275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625" y="2455050"/>
          <a:ext cx="94736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109500</xdr:colOff>
      <xdr:row>5</xdr:row>
      <xdr:rowOff>71400</xdr:rowOff>
    </xdr:from>
    <xdr:to>
      <xdr:col>3</xdr:col>
      <xdr:colOff>1056869</xdr:colOff>
      <xdr:row>5</xdr:row>
      <xdr:rowOff>1511400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1225" y="3986175"/>
          <a:ext cx="94736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97575</xdr:colOff>
      <xdr:row>6</xdr:row>
      <xdr:rowOff>30900</xdr:rowOff>
    </xdr:from>
    <xdr:to>
      <xdr:col>3</xdr:col>
      <xdr:colOff>1044943</xdr:colOff>
      <xdr:row>6</xdr:row>
      <xdr:rowOff>1470900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9300" y="5469675"/>
          <a:ext cx="947368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133275</xdr:colOff>
      <xdr:row>7</xdr:row>
      <xdr:rowOff>47550</xdr:rowOff>
    </xdr:from>
    <xdr:to>
      <xdr:col>3</xdr:col>
      <xdr:colOff>1080644</xdr:colOff>
      <xdr:row>7</xdr:row>
      <xdr:rowOff>1487550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00" y="7010325"/>
          <a:ext cx="947369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466725</xdr:rowOff>
    </xdr:from>
    <xdr:to>
      <xdr:col>5</xdr:col>
      <xdr:colOff>1019625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9580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4</xdr:row>
      <xdr:rowOff>485775</xdr:rowOff>
    </xdr:from>
    <xdr:to>
      <xdr:col>5</xdr:col>
      <xdr:colOff>1019625</xdr:colOff>
      <xdr:row>4</xdr:row>
      <xdr:rowOff>1025775</xdr:rowOff>
    </xdr:to>
    <xdr:sp macro="" textlink="">
      <xdr:nvSpPr>
        <xdr:cNvPr id="21" name="Стрелка вправо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95800" y="28765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5</xdr:row>
      <xdr:rowOff>514350</xdr:rowOff>
    </xdr:from>
    <xdr:to>
      <xdr:col>5</xdr:col>
      <xdr:colOff>1000575</xdr:colOff>
      <xdr:row>5</xdr:row>
      <xdr:rowOff>1054350</xdr:rowOff>
    </xdr:to>
    <xdr:sp macro="" textlink="">
      <xdr:nvSpPr>
        <xdr:cNvPr id="6" name="Стрелка вправо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7675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19050</xdr:colOff>
      <xdr:row>3</xdr:row>
      <xdr:rowOff>76200</xdr:rowOff>
    </xdr:from>
    <xdr:to>
      <xdr:col>3</xdr:col>
      <xdr:colOff>1056514</xdr:colOff>
      <xdr:row>3</xdr:row>
      <xdr:rowOff>1516200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0775" y="942975"/>
          <a:ext cx="103746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4</xdr:row>
      <xdr:rowOff>54750</xdr:rowOff>
    </xdr:from>
    <xdr:to>
      <xdr:col>3</xdr:col>
      <xdr:colOff>1049226</xdr:colOff>
      <xdr:row>4</xdr:row>
      <xdr:rowOff>1494750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6475" y="2445525"/>
          <a:ext cx="994476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42825</xdr:colOff>
      <xdr:row>5</xdr:row>
      <xdr:rowOff>61875</xdr:rowOff>
    </xdr:from>
    <xdr:to>
      <xdr:col>3</xdr:col>
      <xdr:colOff>1023752</xdr:colOff>
      <xdr:row>5</xdr:row>
      <xdr:rowOff>1501875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4550" y="3976650"/>
          <a:ext cx="980927" cy="14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419100</xdr:rowOff>
    </xdr:from>
    <xdr:to>
      <xdr:col>5</xdr:col>
      <xdr:colOff>1000575</xdr:colOff>
      <xdr:row>3</xdr:row>
      <xdr:rowOff>959100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76750" y="128587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4</xdr:row>
      <xdr:rowOff>457200</xdr:rowOff>
    </xdr:from>
    <xdr:to>
      <xdr:col>5</xdr:col>
      <xdr:colOff>1029150</xdr:colOff>
      <xdr:row>4</xdr:row>
      <xdr:rowOff>997200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505325" y="284797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85725</xdr:colOff>
      <xdr:row>3</xdr:row>
      <xdr:rowOff>76200</xdr:rowOff>
    </xdr:from>
    <xdr:to>
      <xdr:col>3</xdr:col>
      <xdr:colOff>1020791</xdr:colOff>
      <xdr:row>3</xdr:row>
      <xdr:rowOff>1516200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50" y="942975"/>
          <a:ext cx="935066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4</xdr:row>
      <xdr:rowOff>35700</xdr:rowOff>
    </xdr:from>
    <xdr:to>
      <xdr:col>3</xdr:col>
      <xdr:colOff>1037733</xdr:colOff>
      <xdr:row>4</xdr:row>
      <xdr:rowOff>1475700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575" y="2426475"/>
          <a:ext cx="944883" cy="14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447675</xdr:rowOff>
    </xdr:from>
    <xdr:to>
      <xdr:col>5</xdr:col>
      <xdr:colOff>1000575</xdr:colOff>
      <xdr:row>3</xdr:row>
      <xdr:rowOff>987675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552950" y="13144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4</xdr:row>
      <xdr:rowOff>523875</xdr:rowOff>
    </xdr:from>
    <xdr:to>
      <xdr:col>5</xdr:col>
      <xdr:colOff>1000575</xdr:colOff>
      <xdr:row>4</xdr:row>
      <xdr:rowOff>1063875</xdr:rowOff>
    </xdr:to>
    <xdr:sp macro="" textlink="">
      <xdr:nvSpPr>
        <xdr:cNvPr id="7" name="Стрелка вправо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552950" y="29146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5</xdr:row>
      <xdr:rowOff>514350</xdr:rowOff>
    </xdr:from>
    <xdr:to>
      <xdr:col>5</xdr:col>
      <xdr:colOff>1019625</xdr:colOff>
      <xdr:row>5</xdr:row>
      <xdr:rowOff>1054350</xdr:rowOff>
    </xdr:to>
    <xdr:sp macro="" textlink="">
      <xdr:nvSpPr>
        <xdr:cNvPr id="11" name="Стрелка вправо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57200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66675</xdr:colOff>
      <xdr:row>3</xdr:row>
      <xdr:rowOff>57150</xdr:rowOff>
    </xdr:from>
    <xdr:to>
      <xdr:col>3</xdr:col>
      <xdr:colOff>1063906</xdr:colOff>
      <xdr:row>3</xdr:row>
      <xdr:rowOff>1497150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0" y="923925"/>
          <a:ext cx="99723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83325</xdr:colOff>
      <xdr:row>4</xdr:row>
      <xdr:rowOff>35700</xdr:rowOff>
    </xdr:from>
    <xdr:to>
      <xdr:col>3</xdr:col>
      <xdr:colOff>1094562</xdr:colOff>
      <xdr:row>4</xdr:row>
      <xdr:rowOff>1475700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050" y="2426475"/>
          <a:ext cx="1011237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119025</xdr:colOff>
      <xdr:row>5</xdr:row>
      <xdr:rowOff>42825</xdr:rowOff>
    </xdr:from>
    <xdr:to>
      <xdr:col>3</xdr:col>
      <xdr:colOff>1108037</xdr:colOff>
      <xdr:row>5</xdr:row>
      <xdr:rowOff>1482825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0750" y="3957600"/>
          <a:ext cx="989012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info@anro16.ru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info@anro16.ru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info@anro16.ru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info@anro16.ru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info@anro16.ru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info@anro16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info@anro16.ru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info@anro16.r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info@anro16.ru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info@anro16.ru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info@anro16.ru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info@anro16.ru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info@anro16.ru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info@anro16.ru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info@anro16.ru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info@anro16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info@anro16.ru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info@anro16.ru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info@anro16.ru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info@anro16.ru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info@anro16.ru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info@anro16.ru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info@anro16.ru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info@anro16.ru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info@anro16.ru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info@anro16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info@anro16.ru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info@anro16.ru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info@anro16.ru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info@anro16.ru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info@anro16.ru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info@anro16.ru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info@anro16.ru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info@anro16.ru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info@anro16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6"/>
  <sheetViews>
    <sheetView zoomScaleNormal="100" workbookViewId="0">
      <selection activeCell="I4" sqref="I4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">
        <v>64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80" t="s">
        <v>111</v>
      </c>
      <c r="D4" s="16"/>
      <c r="E4" s="70">
        <f>'ЭКОНОМ-1 МП'!C11</f>
        <v>2850</v>
      </c>
    </row>
    <row r="5" spans="2:5" ht="120" customHeight="1" x14ac:dyDescent="0.2">
      <c r="B5" s="14">
        <v>3</v>
      </c>
      <c r="C5" s="18" t="s">
        <v>112</v>
      </c>
      <c r="D5" s="19"/>
      <c r="E5" s="71">
        <f>'ЭКОНОМ-1 '!C11</f>
        <v>2920</v>
      </c>
    </row>
    <row r="6" spans="2:5" ht="120" customHeight="1" x14ac:dyDescent="0.2">
      <c r="B6" s="14">
        <v>3</v>
      </c>
      <c r="C6" s="18" t="s">
        <v>113</v>
      </c>
      <c r="D6" s="19"/>
      <c r="E6" s="71">
        <f>'ЭКОНОМ-2'!C11</f>
        <v>3190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6"/>
  <sheetViews>
    <sheetView zoomScaleNormal="100" workbookViewId="0"/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7.710937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КОМФОРТ'!E2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67" t="s">
        <v>90</v>
      </c>
      <c r="D4" s="16"/>
      <c r="E4" s="70">
        <f>'СТАНДАРТ-1'!C12</f>
        <v>4020</v>
      </c>
    </row>
    <row r="5" spans="2:5" ht="120" customHeight="1" x14ac:dyDescent="0.2">
      <c r="B5" s="14">
        <v>2</v>
      </c>
      <c r="C5" s="18" t="s">
        <v>91</v>
      </c>
      <c r="D5" s="19"/>
      <c r="E5" s="71">
        <f>'СТАНДАРТ-2'!C12</f>
        <v>4085</v>
      </c>
    </row>
    <row r="6" spans="2:5" ht="120" customHeight="1" thickBot="1" x14ac:dyDescent="0.25">
      <c r="B6" s="39">
        <v>3</v>
      </c>
      <c r="C6" s="66" t="s">
        <v>106</v>
      </c>
      <c r="D6" s="40"/>
      <c r="E6" s="72">
        <f>'СТАНДАРТ-3'!C12</f>
        <v>4165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K34"/>
  <sheetViews>
    <sheetView zoomScaleNormal="100" workbookViewId="0">
      <selection activeCell="C18" sqref="C18:E18"/>
    </sheetView>
  </sheetViews>
  <sheetFormatPr defaultRowHeight="15" x14ac:dyDescent="0.2"/>
  <cols>
    <col min="1" max="1" width="9.140625" style="1"/>
    <col min="2" max="2" width="31.7109375" style="1" customWidth="1"/>
    <col min="3" max="3" width="15.7109375" style="4" customWidth="1"/>
    <col min="4" max="7" width="12.7109375" style="4" customWidth="1"/>
    <col min="8" max="16384" width="9.140625" style="1"/>
  </cols>
  <sheetData>
    <row r="1" spans="2:11" ht="16.5" thickBot="1" x14ac:dyDescent="0.25">
      <c r="B1" s="90" t="s">
        <v>38</v>
      </c>
      <c r="C1" s="90"/>
      <c r="D1" s="90"/>
      <c r="E1" s="15"/>
      <c r="F1" s="15"/>
      <c r="G1" s="15"/>
    </row>
    <row r="2" spans="2:11" ht="39.950000000000003" customHeight="1" thickBot="1" x14ac:dyDescent="0.25">
      <c r="B2" s="21" t="s">
        <v>18</v>
      </c>
      <c r="C2" s="99" t="s">
        <v>30</v>
      </c>
      <c r="D2" s="100"/>
      <c r="E2" s="100"/>
      <c r="F2" s="100"/>
      <c r="G2" s="101"/>
    </row>
    <row r="3" spans="2:11" ht="15" customHeight="1" x14ac:dyDescent="0.2">
      <c r="B3" s="91" t="s">
        <v>44</v>
      </c>
      <c r="C3" s="92"/>
      <c r="D3" s="92"/>
      <c r="E3" s="92"/>
      <c r="F3" s="92"/>
      <c r="G3" s="93"/>
    </row>
    <row r="4" spans="2:11" ht="15" customHeight="1" x14ac:dyDescent="0.2">
      <c r="B4" s="94"/>
      <c r="C4" s="20" t="s">
        <v>39</v>
      </c>
      <c r="D4" s="102" t="s">
        <v>68</v>
      </c>
      <c r="E4" s="102"/>
      <c r="F4" s="102"/>
      <c r="G4" s="103"/>
    </row>
    <row r="5" spans="2:11" ht="15" customHeight="1" x14ac:dyDescent="0.2">
      <c r="B5" s="94"/>
      <c r="C5" s="22" t="s">
        <v>41</v>
      </c>
      <c r="D5" s="104" t="s">
        <v>64</v>
      </c>
      <c r="E5" s="105"/>
      <c r="F5" s="106" t="s">
        <v>65</v>
      </c>
      <c r="G5" s="107"/>
    </row>
    <row r="6" spans="2:11" ht="60" customHeight="1" x14ac:dyDescent="0.2">
      <c r="B6" s="94"/>
      <c r="C6" s="23"/>
      <c r="D6" s="108">
        <v>340</v>
      </c>
      <c r="E6" s="108"/>
      <c r="F6" s="108">
        <f>D6+95</f>
        <v>435</v>
      </c>
      <c r="G6" s="109"/>
      <c r="K6" s="2"/>
    </row>
    <row r="7" spans="2:11" ht="15" customHeight="1" thickBot="1" x14ac:dyDescent="0.25">
      <c r="B7" s="95"/>
      <c r="C7" s="96" t="s">
        <v>78</v>
      </c>
      <c r="D7" s="97"/>
      <c r="E7" s="97"/>
      <c r="F7" s="97"/>
      <c r="G7" s="98"/>
    </row>
    <row r="8" spans="2:11" ht="15" customHeight="1" x14ac:dyDescent="0.2">
      <c r="B8" s="91" t="s">
        <v>43</v>
      </c>
      <c r="C8" s="92"/>
      <c r="D8" s="92"/>
      <c r="E8" s="92"/>
      <c r="F8" s="92"/>
      <c r="G8" s="93"/>
    </row>
    <row r="9" spans="2:11" ht="15" customHeight="1" x14ac:dyDescent="0.2">
      <c r="B9" s="94"/>
      <c r="C9" s="20" t="s">
        <v>39</v>
      </c>
      <c r="D9" s="102" t="s">
        <v>40</v>
      </c>
      <c r="E9" s="102"/>
      <c r="F9" s="102"/>
      <c r="G9" s="103"/>
    </row>
    <row r="10" spans="2:11" ht="15" customHeight="1" x14ac:dyDescent="0.2">
      <c r="B10" s="94"/>
      <c r="C10" s="116" t="s">
        <v>41</v>
      </c>
      <c r="D10" s="117"/>
      <c r="E10" s="117"/>
      <c r="F10" s="117"/>
      <c r="G10" s="118"/>
    </row>
    <row r="11" spans="2:11" ht="144.94999999999999" customHeight="1" x14ac:dyDescent="0.2">
      <c r="B11" s="94"/>
      <c r="C11" s="23"/>
      <c r="D11" s="108">
        <v>470</v>
      </c>
      <c r="E11" s="108"/>
      <c r="F11" s="108">
        <f>D11+135</f>
        <v>605</v>
      </c>
      <c r="G11" s="109"/>
      <c r="I11" s="2"/>
      <c r="K11" s="2"/>
    </row>
    <row r="12" spans="2:11" ht="15" customHeight="1" thickBot="1" x14ac:dyDescent="0.25">
      <c r="B12" s="95"/>
      <c r="C12" s="96" t="s">
        <v>78</v>
      </c>
      <c r="D12" s="97"/>
      <c r="E12" s="97"/>
      <c r="F12" s="97"/>
      <c r="G12" s="98"/>
    </row>
    <row r="13" spans="2:11" ht="15" customHeight="1" thickBot="1" x14ac:dyDescent="0.25">
      <c r="B13" s="110" t="s">
        <v>45</v>
      </c>
      <c r="C13" s="111"/>
      <c r="D13" s="111"/>
      <c r="E13" s="111"/>
      <c r="F13" s="111"/>
      <c r="G13" s="112"/>
    </row>
    <row r="14" spans="2:11" ht="15" customHeight="1" x14ac:dyDescent="0.2">
      <c r="B14" s="113"/>
      <c r="C14" s="7" t="s">
        <v>39</v>
      </c>
      <c r="D14" s="114" t="s">
        <v>67</v>
      </c>
      <c r="E14" s="114"/>
      <c r="F14" s="114"/>
      <c r="G14" s="115"/>
    </row>
    <row r="15" spans="2:11" ht="15" customHeight="1" x14ac:dyDescent="0.2">
      <c r="B15" s="94"/>
      <c r="C15" s="116" t="s">
        <v>41</v>
      </c>
      <c r="D15" s="117"/>
      <c r="E15" s="117"/>
      <c r="F15" s="117"/>
      <c r="G15" s="118"/>
    </row>
    <row r="16" spans="2:11" ht="65.099999999999994" customHeight="1" x14ac:dyDescent="0.2">
      <c r="B16" s="94"/>
      <c r="C16" s="119">
        <v>315</v>
      </c>
      <c r="D16" s="120"/>
      <c r="E16" s="120"/>
      <c r="F16" s="120"/>
      <c r="G16" s="121"/>
    </row>
    <row r="17" spans="2:7" ht="15" customHeight="1" thickBot="1" x14ac:dyDescent="0.25">
      <c r="B17" s="95"/>
      <c r="C17" s="122" t="s">
        <v>42</v>
      </c>
      <c r="D17" s="123"/>
      <c r="E17" s="123"/>
      <c r="F17" s="123"/>
      <c r="G17" s="124"/>
    </row>
    <row r="18" spans="2:7" ht="20.100000000000001" customHeight="1" x14ac:dyDescent="0.2">
      <c r="B18" s="41" t="s">
        <v>83</v>
      </c>
      <c r="C18" s="138">
        <v>235</v>
      </c>
      <c r="D18" s="125"/>
      <c r="E18" s="125"/>
      <c r="F18" s="125" t="s">
        <v>87</v>
      </c>
      <c r="G18" s="126"/>
    </row>
    <row r="19" spans="2:7" ht="20.100000000000001" customHeight="1" x14ac:dyDescent="0.2">
      <c r="B19" s="43" t="s">
        <v>86</v>
      </c>
      <c r="C19" s="141">
        <v>450</v>
      </c>
      <c r="D19" s="127"/>
      <c r="E19" s="127"/>
      <c r="F19" s="127" t="str">
        <f>F18</f>
        <v>на секцию</v>
      </c>
      <c r="G19" s="128"/>
    </row>
    <row r="20" spans="2:7" ht="20.100000000000001" customHeight="1" x14ac:dyDescent="0.2">
      <c r="B20" s="43" t="s">
        <v>85</v>
      </c>
      <c r="C20" s="141">
        <v>645</v>
      </c>
      <c r="D20" s="127"/>
      <c r="E20" s="127"/>
      <c r="F20" s="127" t="str">
        <f>F19</f>
        <v>на секцию</v>
      </c>
      <c r="G20" s="128"/>
    </row>
    <row r="21" spans="2:7" ht="20.100000000000001" customHeight="1" thickBot="1" x14ac:dyDescent="0.25">
      <c r="B21" s="42" t="s">
        <v>84</v>
      </c>
      <c r="C21" s="142">
        <v>830</v>
      </c>
      <c r="D21" s="129"/>
      <c r="E21" s="129"/>
      <c r="F21" s="129" t="str">
        <f>F20</f>
        <v>на секцию</v>
      </c>
      <c r="G21" s="130"/>
    </row>
    <row r="22" spans="2:7" ht="15" customHeight="1" thickBot="1" x14ac:dyDescent="0.25">
      <c r="B22" s="131" t="s">
        <v>139</v>
      </c>
      <c r="C22" s="132"/>
      <c r="D22" s="132"/>
      <c r="E22" s="132"/>
      <c r="F22" s="132"/>
      <c r="G22" s="133"/>
    </row>
    <row r="23" spans="2:7" ht="39.950000000000003" customHeight="1" x14ac:dyDescent="0.2">
      <c r="B23" s="83" t="s">
        <v>140</v>
      </c>
      <c r="C23" s="138">
        <v>175</v>
      </c>
      <c r="D23" s="125"/>
      <c r="E23" s="125"/>
      <c r="F23" s="139" t="str">
        <f>C17</f>
        <v>на ПОСАДОЧНОЕ МЕСТО</v>
      </c>
      <c r="G23" s="140"/>
    </row>
    <row r="24" spans="2:7" ht="39.950000000000003" customHeight="1" thickBot="1" x14ac:dyDescent="0.25">
      <c r="B24" s="42" t="s">
        <v>141</v>
      </c>
      <c r="C24" s="134">
        <v>210</v>
      </c>
      <c r="D24" s="135"/>
      <c r="E24" s="135"/>
      <c r="F24" s="136" t="str">
        <f>F23</f>
        <v>на ПОСАДОЧНОЕ МЕСТО</v>
      </c>
      <c r="G24" s="137"/>
    </row>
    <row r="25" spans="2:7" ht="15" customHeight="1" thickBot="1" x14ac:dyDescent="0.25">
      <c r="B25" s="91" t="s">
        <v>59</v>
      </c>
      <c r="C25" s="92"/>
      <c r="D25" s="92"/>
      <c r="E25" s="92"/>
      <c r="F25" s="92"/>
      <c r="G25" s="93"/>
    </row>
    <row r="26" spans="2:7" ht="15" customHeight="1" x14ac:dyDescent="0.2">
      <c r="B26" s="113"/>
      <c r="C26" s="7" t="s">
        <v>39</v>
      </c>
      <c r="D26" s="114" t="s">
        <v>61</v>
      </c>
      <c r="E26" s="114"/>
      <c r="F26" s="114"/>
      <c r="G26" s="115"/>
    </row>
    <row r="27" spans="2:7" ht="15" customHeight="1" x14ac:dyDescent="0.2">
      <c r="B27" s="94"/>
      <c r="C27" s="116"/>
      <c r="D27" s="117"/>
      <c r="E27" s="117"/>
      <c r="F27" s="117"/>
      <c r="G27" s="118"/>
    </row>
    <row r="28" spans="2:7" ht="65.099999999999994" customHeight="1" x14ac:dyDescent="0.2">
      <c r="B28" s="94"/>
      <c r="C28" s="119">
        <v>1110</v>
      </c>
      <c r="D28" s="120"/>
      <c r="E28" s="120"/>
      <c r="F28" s="120"/>
      <c r="G28" s="121"/>
    </row>
    <row r="29" spans="2:7" ht="15" customHeight="1" thickBot="1" x14ac:dyDescent="0.25">
      <c r="B29" s="95"/>
      <c r="C29" s="122" t="s">
        <v>42</v>
      </c>
      <c r="D29" s="123"/>
      <c r="E29" s="123"/>
      <c r="F29" s="123"/>
      <c r="G29" s="124"/>
    </row>
    <row r="30" spans="2:7" ht="15" customHeight="1" thickBot="1" x14ac:dyDescent="0.25">
      <c r="B30" s="91" t="s">
        <v>60</v>
      </c>
      <c r="C30" s="92"/>
      <c r="D30" s="92"/>
      <c r="E30" s="92"/>
      <c r="F30" s="92"/>
      <c r="G30" s="93"/>
    </row>
    <row r="31" spans="2:7" ht="15" customHeight="1" x14ac:dyDescent="0.2">
      <c r="B31" s="113"/>
      <c r="C31" s="7" t="s">
        <v>39</v>
      </c>
      <c r="D31" s="114" t="s">
        <v>61</v>
      </c>
      <c r="E31" s="114"/>
      <c r="F31" s="114"/>
      <c r="G31" s="115"/>
    </row>
    <row r="32" spans="2:7" ht="15" customHeight="1" x14ac:dyDescent="0.2">
      <c r="B32" s="94"/>
      <c r="C32" s="116"/>
      <c r="D32" s="117"/>
      <c r="E32" s="117"/>
      <c r="F32" s="117"/>
      <c r="G32" s="118"/>
    </row>
    <row r="33" spans="2:7" ht="65.099999999999994" customHeight="1" x14ac:dyDescent="0.2">
      <c r="B33" s="94"/>
      <c r="C33" s="119">
        <v>1079</v>
      </c>
      <c r="D33" s="120"/>
      <c r="E33" s="120"/>
      <c r="F33" s="120"/>
      <c r="G33" s="121"/>
    </row>
    <row r="34" spans="2:7" ht="15" customHeight="1" thickBot="1" x14ac:dyDescent="0.25">
      <c r="B34" s="95"/>
      <c r="C34" s="122" t="s">
        <v>42</v>
      </c>
      <c r="D34" s="123"/>
      <c r="E34" s="123"/>
      <c r="F34" s="123"/>
      <c r="G34" s="124"/>
    </row>
  </sheetData>
  <mergeCells count="48">
    <mergeCell ref="C29:G29"/>
    <mergeCell ref="C10:G10"/>
    <mergeCell ref="B31:B34"/>
    <mergeCell ref="C32:G32"/>
    <mergeCell ref="C33:G33"/>
    <mergeCell ref="C34:G34"/>
    <mergeCell ref="C18:E18"/>
    <mergeCell ref="C19:E19"/>
    <mergeCell ref="C20:E20"/>
    <mergeCell ref="C21:E21"/>
    <mergeCell ref="D31:G31"/>
    <mergeCell ref="B30:G30"/>
    <mergeCell ref="B25:G25"/>
    <mergeCell ref="B26:B29"/>
    <mergeCell ref="D26:G26"/>
    <mergeCell ref="C27:G27"/>
    <mergeCell ref="C28:G28"/>
    <mergeCell ref="F18:G18"/>
    <mergeCell ref="F19:G19"/>
    <mergeCell ref="F20:G20"/>
    <mergeCell ref="F21:G21"/>
    <mergeCell ref="B22:G22"/>
    <mergeCell ref="C24:E24"/>
    <mergeCell ref="F24:G24"/>
    <mergeCell ref="C23:E23"/>
    <mergeCell ref="F23:G23"/>
    <mergeCell ref="B13:G13"/>
    <mergeCell ref="B14:B17"/>
    <mergeCell ref="D14:G14"/>
    <mergeCell ref="C15:G15"/>
    <mergeCell ref="C16:G16"/>
    <mergeCell ref="C17:G17"/>
    <mergeCell ref="B1:D1"/>
    <mergeCell ref="B3:G3"/>
    <mergeCell ref="B8:G8"/>
    <mergeCell ref="B4:B7"/>
    <mergeCell ref="C12:G12"/>
    <mergeCell ref="C2:G2"/>
    <mergeCell ref="D4:G4"/>
    <mergeCell ref="D9:G9"/>
    <mergeCell ref="C7:G7"/>
    <mergeCell ref="D5:E5"/>
    <mergeCell ref="F5:G5"/>
    <mergeCell ref="D6:E6"/>
    <mergeCell ref="F6:G6"/>
    <mergeCell ref="D11:E11"/>
    <mergeCell ref="F11:G11"/>
    <mergeCell ref="B9:B12"/>
  </mergeCells>
  <pageMargins left="0.7" right="0.7" top="0.75" bottom="0.75" header="0.3" footer="0.3"/>
  <pageSetup paperSize="9" scale="6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S24" sqref="S2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7"/>
  <sheetViews>
    <sheetView zoomScaleNormal="100" workbookViewId="0">
      <selection activeCell="C2" sqref="C2:E2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6">
        <v>44400</v>
      </c>
      <c r="D1" s="15"/>
      <c r="E1" s="15"/>
    </row>
    <row r="2" spans="2:13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3" ht="17.100000000000001" customHeight="1" thickBot="1" x14ac:dyDescent="0.25">
      <c r="B3" s="161" t="s">
        <v>109</v>
      </c>
      <c r="C3" s="162"/>
      <c r="D3" s="162"/>
      <c r="E3" s="163"/>
    </row>
    <row r="4" spans="2:13" ht="20.100000000000001" customHeight="1" x14ac:dyDescent="0.2">
      <c r="B4" s="28"/>
      <c r="C4" s="51" t="s">
        <v>0</v>
      </c>
      <c r="D4" s="164" t="s">
        <v>24</v>
      </c>
      <c r="E4" s="165"/>
    </row>
    <row r="5" spans="2:13" ht="20.100000000000001" customHeight="1" x14ac:dyDescent="0.2">
      <c r="B5" s="29"/>
      <c r="C5" s="52" t="s">
        <v>93</v>
      </c>
      <c r="D5" s="159" t="s">
        <v>1</v>
      </c>
      <c r="E5" s="160"/>
    </row>
    <row r="6" spans="2:13" ht="20.100000000000001" customHeight="1" x14ac:dyDescent="0.2">
      <c r="B6" s="29"/>
      <c r="C6" s="52" t="s">
        <v>2</v>
      </c>
      <c r="D6" s="159" t="s">
        <v>3</v>
      </c>
      <c r="E6" s="160"/>
      <c r="F6" s="2"/>
    </row>
    <row r="7" spans="2:13" ht="35.1" customHeight="1" x14ac:dyDescent="0.2">
      <c r="B7" s="29"/>
      <c r="C7" s="52" t="s">
        <v>4</v>
      </c>
      <c r="D7" s="150" t="s">
        <v>66</v>
      </c>
      <c r="E7" s="151"/>
    </row>
    <row r="8" spans="2:13" ht="20.100000000000001" customHeight="1" x14ac:dyDescent="0.2">
      <c r="B8" s="29"/>
      <c r="C8" s="52" t="s">
        <v>5</v>
      </c>
      <c r="D8" s="159" t="s">
        <v>6</v>
      </c>
      <c r="E8" s="160"/>
      <c r="M8" s="60"/>
    </row>
    <row r="9" spans="2:13" ht="20.100000000000001" customHeight="1" x14ac:dyDescent="0.2">
      <c r="B9" s="29"/>
      <c r="C9" s="52" t="s">
        <v>29</v>
      </c>
      <c r="D9" s="159" t="s">
        <v>110</v>
      </c>
      <c r="E9" s="160"/>
    </row>
    <row r="10" spans="2:13" ht="15" customHeight="1" x14ac:dyDescent="0.2">
      <c r="B10" s="29"/>
      <c r="C10" s="146" t="s">
        <v>108</v>
      </c>
      <c r="D10" s="147"/>
      <c r="E10" s="148"/>
    </row>
    <row r="11" spans="2:13" ht="20.100000000000001" customHeight="1" x14ac:dyDescent="0.2">
      <c r="B11" s="29"/>
      <c r="C11" s="143">
        <v>2850</v>
      </c>
      <c r="D11" s="144"/>
      <c r="E11" s="145"/>
    </row>
    <row r="12" spans="2:13" ht="15" customHeight="1" x14ac:dyDescent="0.2">
      <c r="B12" s="29"/>
      <c r="C12" s="146" t="s">
        <v>94</v>
      </c>
      <c r="D12" s="147"/>
      <c r="E12" s="148"/>
    </row>
    <row r="13" spans="2:13" ht="20.100000000000001" customHeight="1" thickBot="1" x14ac:dyDescent="0.25">
      <c r="B13" s="29"/>
      <c r="C13" s="143">
        <v>800</v>
      </c>
      <c r="D13" s="144"/>
      <c r="E13" s="145"/>
    </row>
    <row r="14" spans="2:13" ht="24" customHeight="1" x14ac:dyDescent="0.2">
      <c r="B14" s="152"/>
      <c r="C14" s="154" t="s">
        <v>107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2"/>
      <c r="C15" s="155"/>
      <c r="D15" s="156" t="s">
        <v>64</v>
      </c>
      <c r="E15" s="157"/>
    </row>
    <row r="16" spans="2:13" ht="20.100000000000001" customHeight="1" x14ac:dyDescent="0.2">
      <c r="B16" s="152"/>
      <c r="C16" s="75">
        <v>2</v>
      </c>
      <c r="D16" s="58">
        <f>C11*C16+C13</f>
        <v>6500</v>
      </c>
      <c r="E16" s="25">
        <f>D16/C16</f>
        <v>3250</v>
      </c>
    </row>
    <row r="17" spans="2:5" ht="20.100000000000001" customHeight="1" x14ac:dyDescent="0.2">
      <c r="B17" s="152"/>
      <c r="C17" s="76">
        <v>3</v>
      </c>
      <c r="D17" s="59">
        <f>$C$11*C17+$C$13</f>
        <v>9350</v>
      </c>
      <c r="E17" s="26">
        <f>D17/C17</f>
        <v>3116.6666666666665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12200</v>
      </c>
      <c r="E18" s="26">
        <f t="shared" ref="E18:E19" si="1">D18/C18</f>
        <v>3050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15050</v>
      </c>
      <c r="E19" s="79">
        <f t="shared" si="1"/>
        <v>3010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7"/>
  <sheetViews>
    <sheetView zoomScaleNormal="100" workbookViewId="0">
      <selection activeCell="C1" sqref="C1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6">
        <f>'ЭКОНОМ-1 МП'!C1</f>
        <v>44400</v>
      </c>
      <c r="D1" s="15"/>
      <c r="E1" s="15"/>
    </row>
    <row r="2" spans="2:13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3" ht="17.100000000000001" customHeight="1" thickBot="1" x14ac:dyDescent="0.25">
      <c r="B3" s="161" t="s">
        <v>114</v>
      </c>
      <c r="C3" s="162"/>
      <c r="D3" s="162"/>
      <c r="E3" s="163"/>
    </row>
    <row r="4" spans="2:13" ht="20.100000000000001" customHeight="1" x14ac:dyDescent="0.2">
      <c r="B4" s="28"/>
      <c r="C4" s="51" t="s">
        <v>0</v>
      </c>
      <c r="D4" s="164" t="s">
        <v>24</v>
      </c>
      <c r="E4" s="165"/>
    </row>
    <row r="5" spans="2:13" ht="20.100000000000001" customHeight="1" x14ac:dyDescent="0.2">
      <c r="B5" s="29"/>
      <c r="C5" s="52" t="s">
        <v>93</v>
      </c>
      <c r="D5" s="159" t="s">
        <v>1</v>
      </c>
      <c r="E5" s="160"/>
    </row>
    <row r="6" spans="2:13" ht="20.100000000000001" customHeight="1" x14ac:dyDescent="0.2">
      <c r="B6" s="29"/>
      <c r="C6" s="52" t="s">
        <v>2</v>
      </c>
      <c r="D6" s="159" t="s">
        <v>3</v>
      </c>
      <c r="E6" s="160"/>
      <c r="F6" s="2"/>
    </row>
    <row r="7" spans="2:13" ht="35.1" customHeight="1" x14ac:dyDescent="0.2">
      <c r="B7" s="29"/>
      <c r="C7" s="52" t="s">
        <v>4</v>
      </c>
      <c r="D7" s="150" t="s">
        <v>66</v>
      </c>
      <c r="E7" s="151"/>
    </row>
    <row r="8" spans="2:13" ht="20.100000000000001" customHeight="1" x14ac:dyDescent="0.2">
      <c r="B8" s="29"/>
      <c r="C8" s="52" t="s">
        <v>5</v>
      </c>
      <c r="D8" s="159" t="s">
        <v>6</v>
      </c>
      <c r="E8" s="160"/>
      <c r="M8" s="60"/>
    </row>
    <row r="9" spans="2:13" ht="20.100000000000001" customHeight="1" x14ac:dyDescent="0.2">
      <c r="B9" s="29"/>
      <c r="C9" s="52" t="s">
        <v>29</v>
      </c>
      <c r="D9" s="159" t="s">
        <v>31</v>
      </c>
      <c r="E9" s="160"/>
    </row>
    <row r="10" spans="2:13" ht="15" customHeight="1" x14ac:dyDescent="0.2">
      <c r="B10" s="29"/>
      <c r="C10" s="146" t="s">
        <v>108</v>
      </c>
      <c r="D10" s="147"/>
      <c r="E10" s="148"/>
    </row>
    <row r="11" spans="2:13" ht="20.100000000000001" customHeight="1" x14ac:dyDescent="0.2">
      <c r="B11" s="29"/>
      <c r="C11" s="143">
        <v>2920</v>
      </c>
      <c r="D11" s="144"/>
      <c r="E11" s="145"/>
    </row>
    <row r="12" spans="2:13" ht="15" customHeight="1" x14ac:dyDescent="0.2">
      <c r="B12" s="29"/>
      <c r="C12" s="146" t="s">
        <v>94</v>
      </c>
      <c r="D12" s="147"/>
      <c r="E12" s="148"/>
    </row>
    <row r="13" spans="2:13" ht="20.100000000000001" customHeight="1" thickBot="1" x14ac:dyDescent="0.25">
      <c r="B13" s="29"/>
      <c r="C13" s="143">
        <v>870</v>
      </c>
      <c r="D13" s="144"/>
      <c r="E13" s="145"/>
    </row>
    <row r="14" spans="2:13" ht="24" customHeight="1" x14ac:dyDescent="0.2">
      <c r="B14" s="152"/>
      <c r="C14" s="154" t="s">
        <v>107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2"/>
      <c r="C15" s="155"/>
      <c r="D15" s="156" t="s">
        <v>64</v>
      </c>
      <c r="E15" s="157"/>
    </row>
    <row r="16" spans="2:13" ht="20.100000000000001" customHeight="1" x14ac:dyDescent="0.2">
      <c r="B16" s="152"/>
      <c r="C16" s="75">
        <v>2</v>
      </c>
      <c r="D16" s="58">
        <f>C11*C16+C13</f>
        <v>6710</v>
      </c>
      <c r="E16" s="25">
        <f>D16/C16</f>
        <v>3355</v>
      </c>
    </row>
    <row r="17" spans="2:5" ht="20.100000000000001" customHeight="1" x14ac:dyDescent="0.2">
      <c r="B17" s="152"/>
      <c r="C17" s="76">
        <v>3</v>
      </c>
      <c r="D17" s="59">
        <f>$C$11*C17+$C$13</f>
        <v>9630</v>
      </c>
      <c r="E17" s="26">
        <f>D17/C17</f>
        <v>3210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12550</v>
      </c>
      <c r="E18" s="26">
        <f t="shared" ref="E18:E19" si="1">D18/C18</f>
        <v>3137.5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15470</v>
      </c>
      <c r="E19" s="79">
        <f t="shared" si="1"/>
        <v>3094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7"/>
  <sheetViews>
    <sheetView zoomScaleNormal="100" workbookViewId="0">
      <selection activeCell="C1" sqref="C1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6">
        <f>'ЭКОНОМ-1 '!C1</f>
        <v>44400</v>
      </c>
      <c r="D1" s="15"/>
      <c r="E1" s="15"/>
    </row>
    <row r="2" spans="2:13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3" ht="17.100000000000001" customHeight="1" thickBot="1" x14ac:dyDescent="0.25">
      <c r="B3" s="161" t="s">
        <v>115</v>
      </c>
      <c r="C3" s="162"/>
      <c r="D3" s="162"/>
      <c r="E3" s="163"/>
    </row>
    <row r="4" spans="2:13" ht="20.100000000000001" customHeight="1" x14ac:dyDescent="0.2">
      <c r="B4" s="28"/>
      <c r="C4" s="51" t="s">
        <v>0</v>
      </c>
      <c r="D4" s="164" t="s">
        <v>24</v>
      </c>
      <c r="E4" s="165"/>
    </row>
    <row r="5" spans="2:13" ht="20.100000000000001" customHeight="1" x14ac:dyDescent="0.2">
      <c r="B5" s="29"/>
      <c r="C5" s="52" t="s">
        <v>93</v>
      </c>
      <c r="D5" s="159" t="s">
        <v>1</v>
      </c>
      <c r="E5" s="160"/>
    </row>
    <row r="6" spans="2:13" ht="20.100000000000001" customHeight="1" x14ac:dyDescent="0.2">
      <c r="B6" s="29"/>
      <c r="C6" s="52" t="s">
        <v>2</v>
      </c>
      <c r="D6" s="159" t="s">
        <v>71</v>
      </c>
      <c r="E6" s="160"/>
      <c r="F6" s="2"/>
    </row>
    <row r="7" spans="2:13" ht="35.1" customHeight="1" x14ac:dyDescent="0.2">
      <c r="B7" s="29"/>
      <c r="C7" s="52" t="s">
        <v>4</v>
      </c>
      <c r="D7" s="150" t="s">
        <v>66</v>
      </c>
      <c r="E7" s="151"/>
    </row>
    <row r="8" spans="2:13" ht="20.100000000000001" customHeight="1" x14ac:dyDescent="0.2">
      <c r="B8" s="29"/>
      <c r="C8" s="52" t="s">
        <v>5</v>
      </c>
      <c r="D8" s="159" t="s">
        <v>6</v>
      </c>
      <c r="E8" s="160"/>
      <c r="M8" s="60"/>
    </row>
    <row r="9" spans="2:13" ht="20.100000000000001" customHeight="1" x14ac:dyDescent="0.2">
      <c r="B9" s="29"/>
      <c r="C9" s="52" t="s">
        <v>29</v>
      </c>
      <c r="D9" s="159" t="s">
        <v>31</v>
      </c>
      <c r="E9" s="160"/>
    </row>
    <row r="10" spans="2:13" ht="15" customHeight="1" x14ac:dyDescent="0.2">
      <c r="B10" s="29"/>
      <c r="C10" s="146" t="s">
        <v>108</v>
      </c>
      <c r="D10" s="147"/>
      <c r="E10" s="148"/>
    </row>
    <row r="11" spans="2:13" ht="20.100000000000001" customHeight="1" x14ac:dyDescent="0.2">
      <c r="B11" s="29"/>
      <c r="C11" s="143">
        <v>3190</v>
      </c>
      <c r="D11" s="144"/>
      <c r="E11" s="145"/>
    </row>
    <row r="12" spans="2:13" ht="15" customHeight="1" x14ac:dyDescent="0.2">
      <c r="B12" s="29"/>
      <c r="C12" s="146" t="s">
        <v>94</v>
      </c>
      <c r="D12" s="147"/>
      <c r="E12" s="148"/>
    </row>
    <row r="13" spans="2:13" ht="20.100000000000001" customHeight="1" thickBot="1" x14ac:dyDescent="0.25">
      <c r="B13" s="29"/>
      <c r="C13" s="143">
        <v>870</v>
      </c>
      <c r="D13" s="144"/>
      <c r="E13" s="145"/>
    </row>
    <row r="14" spans="2:13" ht="24" customHeight="1" x14ac:dyDescent="0.2">
      <c r="B14" s="152"/>
      <c r="C14" s="154" t="s">
        <v>107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2"/>
      <c r="C15" s="155"/>
      <c r="D15" s="156" t="s">
        <v>64</v>
      </c>
      <c r="E15" s="157"/>
    </row>
    <row r="16" spans="2:13" ht="20.100000000000001" customHeight="1" x14ac:dyDescent="0.2">
      <c r="B16" s="152"/>
      <c r="C16" s="75">
        <v>2</v>
      </c>
      <c r="D16" s="58">
        <f>C11*C16+C13</f>
        <v>7250</v>
      </c>
      <c r="E16" s="25">
        <f>D16/C16</f>
        <v>3625</v>
      </c>
    </row>
    <row r="17" spans="2:5" ht="20.100000000000001" customHeight="1" x14ac:dyDescent="0.2">
      <c r="B17" s="152"/>
      <c r="C17" s="76">
        <v>3</v>
      </c>
      <c r="D17" s="59">
        <f>$C$11*C17+$C$13</f>
        <v>10440</v>
      </c>
      <c r="E17" s="26">
        <f>D17/C17</f>
        <v>3480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13630</v>
      </c>
      <c r="E18" s="26">
        <f t="shared" ref="E18:E19" si="1">D18/C18</f>
        <v>3407.5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16820</v>
      </c>
      <c r="E19" s="79">
        <f t="shared" si="1"/>
        <v>3364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7"/>
  <sheetViews>
    <sheetView tabSelected="1" zoomScaleNormal="100" workbookViewId="0">
      <selection activeCell="E17" sqref="E1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6">
        <f>'ЭКОНОМ-2'!C1</f>
        <v>44400</v>
      </c>
      <c r="D1" s="15"/>
      <c r="E1" s="15"/>
    </row>
    <row r="2" spans="2:13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3" ht="17.100000000000001" customHeight="1" thickBot="1" x14ac:dyDescent="0.25">
      <c r="B3" s="161" t="s">
        <v>23</v>
      </c>
      <c r="C3" s="162"/>
      <c r="D3" s="162"/>
      <c r="E3" s="163"/>
    </row>
    <row r="4" spans="2:13" ht="20.100000000000001" customHeight="1" x14ac:dyDescent="0.2">
      <c r="B4" s="28"/>
      <c r="C4" s="51" t="s">
        <v>0</v>
      </c>
      <c r="D4" s="164" t="s">
        <v>25</v>
      </c>
      <c r="E4" s="165"/>
    </row>
    <row r="5" spans="2:13" ht="20.100000000000001" customHeight="1" x14ac:dyDescent="0.2">
      <c r="B5" s="29"/>
      <c r="C5" s="52" t="s">
        <v>93</v>
      </c>
      <c r="D5" s="159" t="s">
        <v>1</v>
      </c>
      <c r="E5" s="160"/>
    </row>
    <row r="6" spans="2:13" ht="20.100000000000001" customHeight="1" x14ac:dyDescent="0.2">
      <c r="B6" s="29"/>
      <c r="C6" s="52" t="s">
        <v>2</v>
      </c>
      <c r="D6" s="159" t="s">
        <v>3</v>
      </c>
      <c r="E6" s="160"/>
      <c r="F6" s="2"/>
    </row>
    <row r="7" spans="2:13" ht="35.1" customHeight="1" x14ac:dyDescent="0.2">
      <c r="B7" s="29"/>
      <c r="C7" s="52" t="s">
        <v>4</v>
      </c>
      <c r="D7" s="150" t="s">
        <v>66</v>
      </c>
      <c r="E7" s="151"/>
    </row>
    <row r="8" spans="2:13" ht="20.100000000000001" customHeight="1" x14ac:dyDescent="0.2">
      <c r="B8" s="29"/>
      <c r="C8" s="52" t="s">
        <v>5</v>
      </c>
      <c r="D8" s="159" t="s">
        <v>6</v>
      </c>
      <c r="E8" s="160"/>
      <c r="M8" s="60"/>
    </row>
    <row r="9" spans="2:13" ht="20.100000000000001" customHeight="1" x14ac:dyDescent="0.2">
      <c r="B9" s="29"/>
      <c r="C9" s="52" t="s">
        <v>29</v>
      </c>
      <c r="D9" s="159" t="s">
        <v>31</v>
      </c>
      <c r="E9" s="160"/>
    </row>
    <row r="10" spans="2:13" ht="15" customHeight="1" x14ac:dyDescent="0.2">
      <c r="B10" s="29"/>
      <c r="C10" s="146" t="s">
        <v>108</v>
      </c>
      <c r="D10" s="147"/>
      <c r="E10" s="148"/>
    </row>
    <row r="11" spans="2:13" ht="20.100000000000001" customHeight="1" x14ac:dyDescent="0.2">
      <c r="B11" s="29"/>
      <c r="C11" s="143">
        <v>3120</v>
      </c>
      <c r="D11" s="144"/>
      <c r="E11" s="145"/>
    </row>
    <row r="12" spans="2:13" ht="15" customHeight="1" x14ac:dyDescent="0.2">
      <c r="B12" s="29"/>
      <c r="C12" s="146" t="s">
        <v>94</v>
      </c>
      <c r="D12" s="147"/>
      <c r="E12" s="148"/>
    </row>
    <row r="13" spans="2:13" ht="20.100000000000001" customHeight="1" thickBot="1" x14ac:dyDescent="0.25">
      <c r="B13" s="29"/>
      <c r="C13" s="143">
        <v>820</v>
      </c>
      <c r="D13" s="144"/>
      <c r="E13" s="145"/>
    </row>
    <row r="14" spans="2:13" ht="24" customHeight="1" x14ac:dyDescent="0.2">
      <c r="B14" s="152"/>
      <c r="C14" s="154" t="s">
        <v>107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2"/>
      <c r="C15" s="155"/>
      <c r="D15" s="156" t="s">
        <v>64</v>
      </c>
      <c r="E15" s="157"/>
    </row>
    <row r="16" spans="2:13" ht="20.100000000000001" customHeight="1" x14ac:dyDescent="0.2">
      <c r="B16" s="152"/>
      <c r="C16" s="75">
        <v>2</v>
      </c>
      <c r="D16" s="58">
        <f>C11*C16+C13</f>
        <v>7060</v>
      </c>
      <c r="E16" s="25">
        <f>D16/C16</f>
        <v>3530</v>
      </c>
    </row>
    <row r="17" spans="2:5" ht="20.100000000000001" customHeight="1" x14ac:dyDescent="0.2">
      <c r="B17" s="152"/>
      <c r="C17" s="76">
        <v>3</v>
      </c>
      <c r="D17" s="59">
        <f>$C$11*C17+$C$13</f>
        <v>10180</v>
      </c>
      <c r="E17" s="26">
        <f>D17/C17</f>
        <v>3393.3333333333335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13300</v>
      </c>
      <c r="E18" s="26">
        <f t="shared" ref="E18:E19" si="1">D18/C18</f>
        <v>3325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16420</v>
      </c>
      <c r="E19" s="79">
        <f t="shared" si="1"/>
        <v>3284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11:E11"/>
    <mergeCell ref="C13:E13"/>
    <mergeCell ref="B22:E22"/>
    <mergeCell ref="C2:E2"/>
    <mergeCell ref="D4:E4"/>
    <mergeCell ref="D5:E5"/>
    <mergeCell ref="D6:E6"/>
    <mergeCell ref="B21:D21"/>
    <mergeCell ref="B3:E3"/>
    <mergeCell ref="C14:C15"/>
    <mergeCell ref="D15:E15"/>
    <mergeCell ref="B14:B19"/>
    <mergeCell ref="D7:E7"/>
    <mergeCell ref="D8:E8"/>
    <mergeCell ref="D9:E9"/>
    <mergeCell ref="C10:E10"/>
    <mergeCell ref="C12:E12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7"/>
  <sheetViews>
    <sheetView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6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6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6" ht="17.100000000000001" customHeight="1" thickBot="1" x14ac:dyDescent="0.25">
      <c r="B3" s="161" t="s">
        <v>95</v>
      </c>
      <c r="C3" s="162"/>
      <c r="D3" s="162"/>
      <c r="E3" s="163"/>
    </row>
    <row r="4" spans="2:6" ht="20.100000000000001" customHeight="1" x14ac:dyDescent="0.2">
      <c r="B4" s="28"/>
      <c r="C4" s="44" t="s">
        <v>0</v>
      </c>
      <c r="D4" s="164" t="s">
        <v>24</v>
      </c>
      <c r="E4" s="165"/>
    </row>
    <row r="5" spans="2:6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6" ht="20.100000000000001" customHeight="1" x14ac:dyDescent="0.2">
      <c r="B6" s="29"/>
      <c r="C6" s="45" t="s">
        <v>2</v>
      </c>
      <c r="D6" s="159" t="str">
        <f>'БЮДЖЕТ-1'!D6</f>
        <v>ППУ - 30 мм.</v>
      </c>
      <c r="E6" s="160"/>
    </row>
    <row r="7" spans="2:6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6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6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6" ht="15" customHeight="1" x14ac:dyDescent="0.2">
      <c r="B10" s="29"/>
      <c r="C10" s="146" t="str">
        <f>'БЮДЖЕТ-1'!C10:E10</f>
        <v>ЦЕНА посадочного места (велюр АЛКАЛА)</v>
      </c>
      <c r="D10" s="147"/>
      <c r="E10" s="148"/>
    </row>
    <row r="11" spans="2:6" ht="20.100000000000001" customHeight="1" x14ac:dyDescent="0.2">
      <c r="B11" s="29"/>
      <c r="C11" s="143">
        <v>3080</v>
      </c>
      <c r="D11" s="144"/>
      <c r="E11" s="145"/>
    </row>
    <row r="12" spans="2:6" ht="15" customHeight="1" x14ac:dyDescent="0.2">
      <c r="B12" s="29"/>
      <c r="C12" s="146" t="str">
        <f>'БЮДЖЕТ-1'!C12:E12</f>
        <v>ЦЕНА замыкающей боковины</v>
      </c>
      <c r="D12" s="147"/>
      <c r="E12" s="148"/>
    </row>
    <row r="13" spans="2:6" ht="20.100000000000001" customHeight="1" thickBot="1" x14ac:dyDescent="0.25">
      <c r="B13" s="29"/>
      <c r="C13" s="143">
        <v>780</v>
      </c>
      <c r="D13" s="144"/>
      <c r="E13" s="145"/>
    </row>
    <row r="14" spans="2:6" ht="24" customHeight="1" x14ac:dyDescent="0.2">
      <c r="B14" s="152"/>
      <c r="C14" s="154" t="s">
        <v>107</v>
      </c>
      <c r="D14" s="32" t="s">
        <v>28</v>
      </c>
      <c r="E14" s="33" t="s">
        <v>27</v>
      </c>
      <c r="F14" s="24"/>
    </row>
    <row r="15" spans="2:6" ht="15" customHeight="1" thickBot="1" x14ac:dyDescent="0.25">
      <c r="B15" s="152"/>
      <c r="C15" s="155"/>
      <c r="D15" s="156" t="s">
        <v>64</v>
      </c>
      <c r="E15" s="157"/>
    </row>
    <row r="16" spans="2:6" ht="20.100000000000001" customHeight="1" x14ac:dyDescent="0.2">
      <c r="B16" s="152"/>
      <c r="C16" s="75">
        <v>2</v>
      </c>
      <c r="D16" s="58">
        <f>C11*C16+C13</f>
        <v>6940</v>
      </c>
      <c r="E16" s="25">
        <f>D16/C16</f>
        <v>3470</v>
      </c>
    </row>
    <row r="17" spans="2:5" ht="20.100000000000001" customHeight="1" x14ac:dyDescent="0.2">
      <c r="B17" s="152"/>
      <c r="C17" s="76">
        <v>3</v>
      </c>
      <c r="D17" s="59">
        <f>$C$11*C17+$C$13</f>
        <v>10020</v>
      </c>
      <c r="E17" s="26">
        <f>D17/C17</f>
        <v>3340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13100</v>
      </c>
      <c r="E18" s="26">
        <f t="shared" ref="E18:E19" si="1">D18/C18</f>
        <v>3275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16180</v>
      </c>
      <c r="E19" s="79">
        <f t="shared" si="1"/>
        <v>3236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22:E22"/>
    <mergeCell ref="C13:E13"/>
    <mergeCell ref="B14:B19"/>
    <mergeCell ref="C14:C15"/>
    <mergeCell ref="D15:E15"/>
    <mergeCell ref="B21:D21"/>
    <mergeCell ref="C10:E10"/>
    <mergeCell ref="C11:E11"/>
    <mergeCell ref="C12:E12"/>
    <mergeCell ref="D9:E9"/>
    <mergeCell ref="C2:E2"/>
    <mergeCell ref="B3:E3"/>
    <mergeCell ref="D4:E4"/>
    <mergeCell ref="D5:E5"/>
    <mergeCell ref="D6:E6"/>
    <mergeCell ref="D7:E7"/>
    <mergeCell ref="D8:E8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3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96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4" t="s">
        <v>72</v>
      </c>
      <c r="E4" s="165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tr">
        <f>'БЮДЖЕТ-1'!D6</f>
        <v>ППУ - 30 мм.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'БЮДЖЕТ-2'!C10:E10</f>
        <v>ЦЕНА посадочного места (велюр АЛКАЛА)</v>
      </c>
      <c r="D10" s="147"/>
      <c r="E10" s="148"/>
    </row>
    <row r="11" spans="2:5" ht="20.100000000000001" customHeight="1" x14ac:dyDescent="0.2">
      <c r="B11" s="29"/>
      <c r="C11" s="143">
        <v>3070</v>
      </c>
      <c r="D11" s="144"/>
      <c r="E11" s="145"/>
    </row>
    <row r="12" spans="2:5" ht="15" customHeight="1" x14ac:dyDescent="0.2">
      <c r="B12" s="29"/>
      <c r="C12" s="146" t="str">
        <f>'БЮДЖЕТ-2'!C12:E12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770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6910</v>
      </c>
      <c r="E16" s="25">
        <f>D16/C16</f>
        <v>3455</v>
      </c>
    </row>
    <row r="17" spans="2:5" ht="20.100000000000001" customHeight="1" x14ac:dyDescent="0.2">
      <c r="B17" s="152"/>
      <c r="C17" s="76">
        <v>3</v>
      </c>
      <c r="D17" s="59">
        <f>$C$11*C17+$C$13</f>
        <v>9980</v>
      </c>
      <c r="E17" s="26">
        <f>D17/C17</f>
        <v>3326.6666666666665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13050</v>
      </c>
      <c r="E18" s="26">
        <f t="shared" ref="E18:E19" si="1">D18/C18</f>
        <v>3262.5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16120</v>
      </c>
      <c r="E19" s="79">
        <f t="shared" si="1"/>
        <v>3224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22:E22"/>
    <mergeCell ref="B21:D21"/>
    <mergeCell ref="D4:E4"/>
    <mergeCell ref="D5:E5"/>
    <mergeCell ref="D6:E6"/>
    <mergeCell ref="D7:E7"/>
    <mergeCell ref="D8:E8"/>
    <mergeCell ref="D9:E9"/>
    <mergeCell ref="C10:E10"/>
    <mergeCell ref="C11:E11"/>
    <mergeCell ref="C12:E12"/>
    <mergeCell ref="C13:E13"/>
    <mergeCell ref="C2:E2"/>
    <mergeCell ref="B3:E3"/>
    <mergeCell ref="B14:B19"/>
    <mergeCell ref="C14:C15"/>
    <mergeCell ref="D15:E15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8"/>
  <sheetViews>
    <sheetView zoomScaleNormal="100" workbookViewId="0">
      <selection activeCell="F2" sqref="F2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">
        <v>64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65" t="s">
        <v>36</v>
      </c>
      <c r="D4" s="16"/>
      <c r="E4" s="70">
        <f>'БЮДЖЕТ-1'!C11</f>
        <v>3120</v>
      </c>
    </row>
    <row r="5" spans="2:5" ht="120" customHeight="1" x14ac:dyDescent="0.2">
      <c r="B5" s="14">
        <v>3</v>
      </c>
      <c r="C5" s="18" t="s">
        <v>46</v>
      </c>
      <c r="D5" s="19"/>
      <c r="E5" s="71">
        <f>'БЮДЖЕТ-2'!C11</f>
        <v>3080</v>
      </c>
    </row>
    <row r="6" spans="2:5" ht="120" customHeight="1" x14ac:dyDescent="0.2">
      <c r="B6" s="14">
        <v>3</v>
      </c>
      <c r="C6" s="18" t="s">
        <v>46</v>
      </c>
      <c r="D6" s="19"/>
      <c r="E6" s="71">
        <f>'БЮДЖЕТ-3'!C11</f>
        <v>3070</v>
      </c>
    </row>
    <row r="7" spans="2:5" ht="120" customHeight="1" x14ac:dyDescent="0.2">
      <c r="B7" s="14">
        <v>3</v>
      </c>
      <c r="C7" s="18" t="s">
        <v>46</v>
      </c>
      <c r="D7" s="19"/>
      <c r="E7" s="71">
        <f>'БЮДЖЕТ-4'!C11</f>
        <v>3105</v>
      </c>
    </row>
    <row r="8" spans="2:5" ht="120" customHeight="1" thickBot="1" x14ac:dyDescent="0.25">
      <c r="B8" s="39">
        <v>5</v>
      </c>
      <c r="C8" s="64" t="s">
        <v>37</v>
      </c>
      <c r="D8" s="40"/>
      <c r="E8" s="72">
        <f>'БЮДЖЕТ-5'!C11</f>
        <v>3115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69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4" t="s">
        <v>24</v>
      </c>
      <c r="E4" s="165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tr">
        <f>'БЮДЖЕТ-1'!D6</f>
        <v>ППУ - 30 мм.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'БЮДЖЕТ-2'!C10:E10</f>
        <v>ЦЕНА посадочного места (велюр АЛКАЛА)</v>
      </c>
      <c r="D10" s="147"/>
      <c r="E10" s="148"/>
    </row>
    <row r="11" spans="2:5" ht="20.100000000000001" customHeight="1" x14ac:dyDescent="0.2">
      <c r="B11" s="29"/>
      <c r="C11" s="143">
        <v>3105</v>
      </c>
      <c r="D11" s="144"/>
      <c r="E11" s="145"/>
    </row>
    <row r="12" spans="2:5" ht="15" customHeight="1" x14ac:dyDescent="0.2">
      <c r="B12" s="29"/>
      <c r="C12" s="146" t="str">
        <f>'БЮДЖЕТ-2'!C12:E12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805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7015</v>
      </c>
      <c r="E16" s="25">
        <f>D16/C16</f>
        <v>3507.5</v>
      </c>
    </row>
    <row r="17" spans="2:5" ht="20.100000000000001" customHeight="1" x14ac:dyDescent="0.2">
      <c r="B17" s="152"/>
      <c r="C17" s="76">
        <v>3</v>
      </c>
      <c r="D17" s="59">
        <f>$C$11*C17+$C$13</f>
        <v>10120</v>
      </c>
      <c r="E17" s="26">
        <f>D17/C17</f>
        <v>3373.3333333333335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13225</v>
      </c>
      <c r="E18" s="26">
        <f t="shared" ref="E18:E19" si="1">D18/C18</f>
        <v>3306.25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16330</v>
      </c>
      <c r="E19" s="79">
        <f t="shared" si="1"/>
        <v>3266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22:E22"/>
    <mergeCell ref="B14:B19"/>
    <mergeCell ref="C14:C15"/>
    <mergeCell ref="D15:E15"/>
    <mergeCell ref="B21:D21"/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9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70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6" t="s">
        <v>92</v>
      </c>
      <c r="E4" s="167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tr">
        <f>'БЮДЖЕТ-1'!D6</f>
        <v>ППУ - 30 мм.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'БЮДЖЕТ-2'!C10:E10</f>
        <v>ЦЕНА посадочного места (велюр АЛКАЛА)</v>
      </c>
      <c r="D10" s="147"/>
      <c r="E10" s="148"/>
    </row>
    <row r="11" spans="2:5" ht="20.100000000000001" customHeight="1" x14ac:dyDescent="0.2">
      <c r="B11" s="29"/>
      <c r="C11" s="143">
        <v>3115</v>
      </c>
      <c r="D11" s="144"/>
      <c r="E11" s="145"/>
    </row>
    <row r="12" spans="2:5" ht="15" customHeight="1" x14ac:dyDescent="0.2">
      <c r="B12" s="29"/>
      <c r="C12" s="146" t="str">
        <f>'БЮДЖЕТ-2'!C12:E12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815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7045</v>
      </c>
      <c r="E16" s="25">
        <f>D16/C16</f>
        <v>3522.5</v>
      </c>
    </row>
    <row r="17" spans="2:5" ht="20.100000000000001" customHeight="1" x14ac:dyDescent="0.2">
      <c r="B17" s="152"/>
      <c r="C17" s="76">
        <v>3</v>
      </c>
      <c r="D17" s="59">
        <f>$C$11*C17+$C$13</f>
        <v>10160</v>
      </c>
      <c r="E17" s="26">
        <f>D17/C17</f>
        <v>3386.6666666666665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13275</v>
      </c>
      <c r="E18" s="26">
        <f t="shared" ref="E18:E19" si="1">D18/C18</f>
        <v>3318.75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16390</v>
      </c>
      <c r="E19" s="79">
        <f t="shared" si="1"/>
        <v>3278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12:E12"/>
    <mergeCell ref="C13:E13"/>
    <mergeCell ref="B22:E22"/>
    <mergeCell ref="B21:D21"/>
    <mergeCell ref="C2:E2"/>
    <mergeCell ref="B3:E3"/>
    <mergeCell ref="B14:B19"/>
    <mergeCell ref="C14:C15"/>
    <mergeCell ref="D15:E15"/>
    <mergeCell ref="D4:E4"/>
    <mergeCell ref="D5:E5"/>
    <mergeCell ref="D6:E6"/>
    <mergeCell ref="D7:E7"/>
    <mergeCell ref="D8:E8"/>
    <mergeCell ref="D9:E9"/>
    <mergeCell ref="C10:E10"/>
    <mergeCell ref="C11:E11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9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'БЮДЖЕТ-5'!C1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50</v>
      </c>
      <c r="C3" s="162"/>
      <c r="D3" s="162"/>
      <c r="E3" s="163"/>
    </row>
    <row r="4" spans="2:11" ht="20.100000000000001" customHeight="1" x14ac:dyDescent="0.2">
      <c r="B4" s="28"/>
      <c r="C4" s="51" t="s">
        <v>0</v>
      </c>
      <c r="D4" s="164" t="s">
        <v>25</v>
      </c>
      <c r="E4" s="165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71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">
        <v>142</v>
      </c>
      <c r="D10" s="147"/>
      <c r="E10" s="148"/>
    </row>
    <row r="11" spans="2:11" ht="20.100000000000001" customHeight="1" x14ac:dyDescent="0.2">
      <c r="B11" s="29"/>
      <c r="C11" s="143">
        <v>3450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820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7720</v>
      </c>
      <c r="E16" s="25">
        <f>D16/C16</f>
        <v>3860</v>
      </c>
    </row>
    <row r="17" spans="2:5" ht="20.100000000000001" customHeight="1" x14ac:dyDescent="0.2">
      <c r="B17" s="61"/>
      <c r="C17" s="76">
        <v>3</v>
      </c>
      <c r="D17" s="59">
        <f>$C$11*C17+$C$13</f>
        <v>11170</v>
      </c>
      <c r="E17" s="26">
        <f>D17/C17</f>
        <v>3723.3333333333335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14620</v>
      </c>
      <c r="E18" s="26">
        <f t="shared" ref="E18:E19" si="1">D18/C18</f>
        <v>3655</v>
      </c>
    </row>
    <row r="19" spans="2:5" ht="20.100000000000001" customHeight="1" thickBot="1" x14ac:dyDescent="0.25">
      <c r="B19" s="62"/>
      <c r="C19" s="77">
        <v>5</v>
      </c>
      <c r="D19" s="78">
        <f t="shared" si="0"/>
        <v>18070</v>
      </c>
      <c r="E19" s="79">
        <f t="shared" si="1"/>
        <v>3614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C2:E2"/>
    <mergeCell ref="B3:E3"/>
    <mergeCell ref="D4:E4"/>
    <mergeCell ref="D5:E5"/>
    <mergeCell ref="D7:E7"/>
    <mergeCell ref="C14:C15"/>
    <mergeCell ref="D15:E15"/>
    <mergeCell ref="B21:D21"/>
    <mergeCell ref="D6:E6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7"/>
  <sheetViews>
    <sheetView topLeftCell="A19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6" s="4" customFormat="1" ht="45" customHeight="1" thickBot="1" x14ac:dyDescent="0.25">
      <c r="B1" s="15"/>
      <c r="C1" s="46">
        <f>'ДЕБЮТ-1'!C1</f>
        <v>44400</v>
      </c>
      <c r="D1" s="15"/>
      <c r="E1" s="15"/>
    </row>
    <row r="2" spans="2:6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6" ht="17.100000000000001" customHeight="1" thickBot="1" x14ac:dyDescent="0.25">
      <c r="B3" s="161" t="s">
        <v>51</v>
      </c>
      <c r="C3" s="162"/>
      <c r="D3" s="162"/>
      <c r="E3" s="163"/>
    </row>
    <row r="4" spans="2:6" ht="20.100000000000001" customHeight="1" x14ac:dyDescent="0.2">
      <c r="B4" s="28"/>
      <c r="C4" s="44" t="s">
        <v>0</v>
      </c>
      <c r="D4" s="164" t="s">
        <v>24</v>
      </c>
      <c r="E4" s="165"/>
    </row>
    <row r="5" spans="2:6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6" ht="20.100000000000001" customHeight="1" x14ac:dyDescent="0.2">
      <c r="B6" s="29"/>
      <c r="C6" s="45" t="s">
        <v>2</v>
      </c>
      <c r="D6" s="159" t="str">
        <f>'ДЕБЮТ-1'!D6:E6</f>
        <v>ППУ - 40 мм., шитый</v>
      </c>
      <c r="E6" s="160"/>
    </row>
    <row r="7" spans="2:6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6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6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6" ht="15" customHeight="1" x14ac:dyDescent="0.2">
      <c r="B10" s="29"/>
      <c r="C10" s="146" t="str">
        <f>'ДЕБЮТ-1'!C10:E10</f>
        <v>ЦЕНА посадочного места (велюр АЛКАЛА), без прошивок</v>
      </c>
      <c r="D10" s="147"/>
      <c r="E10" s="148"/>
    </row>
    <row r="11" spans="2:6" ht="20.100000000000001" customHeight="1" x14ac:dyDescent="0.2">
      <c r="B11" s="29"/>
      <c r="C11" s="143">
        <v>3410</v>
      </c>
      <c r="D11" s="144"/>
      <c r="E11" s="145"/>
    </row>
    <row r="12" spans="2:6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6" ht="20.100000000000001" customHeight="1" thickBot="1" x14ac:dyDescent="0.25">
      <c r="B13" s="29"/>
      <c r="C13" s="143">
        <v>780</v>
      </c>
      <c r="D13" s="144"/>
      <c r="E13" s="145"/>
    </row>
    <row r="14" spans="2:6" ht="24" customHeight="1" x14ac:dyDescent="0.2">
      <c r="B14" s="152"/>
      <c r="C14" s="154" t="s">
        <v>107</v>
      </c>
      <c r="D14" s="32" t="s">
        <v>28</v>
      </c>
      <c r="E14" s="33" t="s">
        <v>27</v>
      </c>
      <c r="F14" s="24"/>
    </row>
    <row r="15" spans="2:6" ht="15" customHeight="1" thickBot="1" x14ac:dyDescent="0.25">
      <c r="B15" s="152"/>
      <c r="C15" s="155"/>
      <c r="D15" s="156" t="s">
        <v>64</v>
      </c>
      <c r="E15" s="157"/>
    </row>
    <row r="16" spans="2:6" ht="20.100000000000001" customHeight="1" x14ac:dyDescent="0.2">
      <c r="B16" s="152"/>
      <c r="C16" s="75">
        <v>2</v>
      </c>
      <c r="D16" s="58">
        <f>C11*C16+C13</f>
        <v>7600</v>
      </c>
      <c r="E16" s="25">
        <f>D16/C16</f>
        <v>3800</v>
      </c>
    </row>
    <row r="17" spans="2:5" ht="20.100000000000001" customHeight="1" x14ac:dyDescent="0.2">
      <c r="B17" s="152"/>
      <c r="C17" s="76">
        <v>3</v>
      </c>
      <c r="D17" s="59">
        <f>$C$11*C17+$C$13</f>
        <v>11010</v>
      </c>
      <c r="E17" s="26">
        <f>D17/C17</f>
        <v>3670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14420</v>
      </c>
      <c r="E18" s="26">
        <f t="shared" ref="E18:E19" si="1">D18/C18</f>
        <v>3605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17830</v>
      </c>
      <c r="E19" s="79">
        <f t="shared" si="1"/>
        <v>3566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9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'ДЕБЮТ-2'!C1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52</v>
      </c>
      <c r="C3" s="162"/>
      <c r="D3" s="162"/>
      <c r="E3" s="163"/>
    </row>
    <row r="4" spans="2:5" ht="20.100000000000001" customHeight="1" x14ac:dyDescent="0.2">
      <c r="B4" s="28"/>
      <c r="C4" s="44" t="str">
        <f>'БЮДЖЕТ-3'!C4</f>
        <v xml:space="preserve">Каркас: </v>
      </c>
      <c r="D4" s="164" t="str">
        <f>'БЮДЖЕТ-3'!D4</f>
        <v xml:space="preserve">Труба плоскоовальная 30х15х1,5 мм. </v>
      </c>
      <c r="E4" s="165">
        <f>'БЮДЖЕТ-3'!E4</f>
        <v>0</v>
      </c>
    </row>
    <row r="5" spans="2:5" ht="20.100000000000001" customHeight="1" x14ac:dyDescent="0.2">
      <c r="B5" s="29"/>
      <c r="C5" s="45" t="str">
        <f>'БЮДЖЕТ-3'!C5</f>
        <v>Покрытие каркаса:</v>
      </c>
      <c r="D5" s="159" t="str">
        <f>'БЮДЖЕТ-3'!D5</f>
        <v xml:space="preserve">полимерно-порошковая краска.  </v>
      </c>
      <c r="E5" s="160">
        <f>'БЮДЖЕТ-3'!E5</f>
        <v>0</v>
      </c>
    </row>
    <row r="6" spans="2:5" ht="20.100000000000001" customHeight="1" x14ac:dyDescent="0.2">
      <c r="B6" s="29"/>
      <c r="C6" s="45" t="str">
        <f>'БЮДЖЕТ-3'!C6</f>
        <v>Мягкий элемент:</v>
      </c>
      <c r="D6" s="159" t="str">
        <f>'ДЕБЮТ-2'!D6:E6</f>
        <v>ППУ - 40 мм., шитый</v>
      </c>
      <c r="E6" s="160">
        <f>'БЮДЖЕТ-3'!E6</f>
        <v>0</v>
      </c>
    </row>
    <row r="7" spans="2:5" ht="35.1" customHeight="1" x14ac:dyDescent="0.2">
      <c r="B7" s="29"/>
      <c r="C7" s="45" t="str">
        <f>'БЮДЖЕТ-3'!C7</f>
        <v>Обшивка:</v>
      </c>
      <c r="D7" s="150" t="str">
        <f>'БЮДЖЕТ-3'!D7</f>
        <v>велюр АЛКАЛА (АЛОБА), велюр ИНТЕРЬЕР (г.Нефтекамск), искуственная кожа</v>
      </c>
      <c r="E7" s="151">
        <f>'БЮДЖЕТ-3'!E7</f>
        <v>0</v>
      </c>
    </row>
    <row r="8" spans="2:5" ht="20.100000000000001" customHeight="1" x14ac:dyDescent="0.2">
      <c r="B8" s="29"/>
      <c r="C8" s="45" t="str">
        <f>'БЮДЖЕТ-3'!C8</f>
        <v>Поставка:</v>
      </c>
      <c r="D8" s="159" t="str">
        <f>'БЮДЖЕТ-3'!D8</f>
        <v>в разобранном виде.</v>
      </c>
      <c r="E8" s="160">
        <f>'БЮДЖЕТ-3'!E8</f>
        <v>0</v>
      </c>
    </row>
    <row r="9" spans="2:5" ht="20.100000000000001" customHeight="1" x14ac:dyDescent="0.2">
      <c r="B9" s="29"/>
      <c r="C9" s="45" t="str">
        <f>'БЮДЖЕТ-3'!C9</f>
        <v>Подлокотник:</v>
      </c>
      <c r="D9" s="159" t="str">
        <f>'БЮДЖЕТ-3'!D9</f>
        <v>натуральное дерево (бук)</v>
      </c>
      <c r="E9" s="160">
        <f>'БЮДЖЕТ-3'!E9</f>
        <v>0</v>
      </c>
    </row>
    <row r="10" spans="2:5" ht="15" customHeight="1" x14ac:dyDescent="0.2">
      <c r="B10" s="29"/>
      <c r="C10" s="146" t="str">
        <f>'ДЕБЮТ-2'!C10:E10</f>
        <v>ЦЕНА посадочного места (велюр АЛКАЛА), без прошивок</v>
      </c>
      <c r="D10" s="147">
        <f>'БЮДЖЕТ-3'!D10</f>
        <v>0</v>
      </c>
      <c r="E10" s="148">
        <f>'БЮДЖЕТ-3'!E10</f>
        <v>0</v>
      </c>
    </row>
    <row r="11" spans="2:5" ht="20.100000000000001" customHeight="1" x14ac:dyDescent="0.2">
      <c r="B11" s="29"/>
      <c r="C11" s="143">
        <v>3400</v>
      </c>
      <c r="D11" s="144"/>
      <c r="E11" s="145"/>
    </row>
    <row r="12" spans="2:5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770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7570</v>
      </c>
      <c r="E16" s="25">
        <f>D16/C16</f>
        <v>3785</v>
      </c>
    </row>
    <row r="17" spans="2:5" ht="20.100000000000001" customHeight="1" x14ac:dyDescent="0.2">
      <c r="B17" s="152"/>
      <c r="C17" s="76">
        <v>3</v>
      </c>
      <c r="D17" s="59">
        <f>$C$11*C17+$C$13</f>
        <v>10970</v>
      </c>
      <c r="E17" s="26">
        <f>D17/C17</f>
        <v>3656.6666666666665</v>
      </c>
    </row>
    <row r="18" spans="2:5" ht="20.100000000000001" customHeight="1" x14ac:dyDescent="0.2">
      <c r="B18" s="152" t="s">
        <v>7</v>
      </c>
      <c r="C18" s="76">
        <v>4</v>
      </c>
      <c r="D18" s="59">
        <f t="shared" ref="D18:D19" si="0">$C$11*C18+$C$13</f>
        <v>14370</v>
      </c>
      <c r="E18" s="26">
        <f t="shared" ref="E18:E19" si="1">D18/C18</f>
        <v>3592.5</v>
      </c>
    </row>
    <row r="19" spans="2:5" ht="20.100000000000001" customHeight="1" thickBot="1" x14ac:dyDescent="0.25">
      <c r="B19" s="153" t="s">
        <v>8</v>
      </c>
      <c r="C19" s="77">
        <v>5</v>
      </c>
      <c r="D19" s="78">
        <f t="shared" si="0"/>
        <v>17770</v>
      </c>
      <c r="E19" s="79">
        <f t="shared" si="1"/>
        <v>3554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14:C15"/>
    <mergeCell ref="D15:E15"/>
    <mergeCell ref="B22:E22"/>
    <mergeCell ref="D7:E7"/>
    <mergeCell ref="D8:E8"/>
    <mergeCell ref="B21:D21"/>
    <mergeCell ref="D9:E9"/>
    <mergeCell ref="C10:E10"/>
    <mergeCell ref="C11:E11"/>
    <mergeCell ref="C12:E12"/>
    <mergeCell ref="C13:E13"/>
    <mergeCell ref="B14:B19"/>
    <mergeCell ref="C2:E2"/>
    <mergeCell ref="B3:E3"/>
    <mergeCell ref="D4:E4"/>
    <mergeCell ref="D5:E5"/>
    <mergeCell ref="D6:E6"/>
  </mergeCells>
  <hyperlinks>
    <hyperlink ref="B35" r:id="rId1"/>
  </hyperlinks>
  <pageMargins left="0.7" right="0.7" top="0.75" bottom="0.75" header="0.3" footer="0.3"/>
  <pageSetup paperSize="9" scale="61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3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73</v>
      </c>
      <c r="C3" s="162"/>
      <c r="D3" s="162"/>
      <c r="E3" s="163"/>
    </row>
    <row r="4" spans="2:5" ht="20.100000000000001" customHeight="1" x14ac:dyDescent="0.2">
      <c r="B4" s="28"/>
      <c r="C4" s="44" t="str">
        <f>'БЮДЖЕТ-4'!C4</f>
        <v xml:space="preserve">Каркас: </v>
      </c>
      <c r="D4" s="164" t="str">
        <f>'БЮДЖЕТ-4'!D4</f>
        <v xml:space="preserve">Труба квадратная 25х25х1,5 мм. </v>
      </c>
      <c r="E4" s="165">
        <f>'БЮДЖЕТ-4'!E4</f>
        <v>0</v>
      </c>
    </row>
    <row r="5" spans="2:5" ht="20.100000000000001" customHeight="1" x14ac:dyDescent="0.2">
      <c r="B5" s="29"/>
      <c r="C5" s="45" t="str">
        <f>'БЮДЖЕТ-4'!C5</f>
        <v>Покрытие каркаса:</v>
      </c>
      <c r="D5" s="159" t="str">
        <f>'БЮДЖЕТ-4'!D5</f>
        <v xml:space="preserve">полимерно-порошковая краска.  </v>
      </c>
      <c r="E5" s="160">
        <f>'БЮДЖЕТ-4'!E5</f>
        <v>0</v>
      </c>
    </row>
    <row r="6" spans="2:5" ht="20.100000000000001" customHeight="1" x14ac:dyDescent="0.2">
      <c r="B6" s="29"/>
      <c r="C6" s="45" t="str">
        <f>'БЮДЖЕТ-4'!C6</f>
        <v>Мягкий элемент:</v>
      </c>
      <c r="D6" s="159" t="str">
        <f>'ДЕБЮТ-3'!D6:E6</f>
        <v>ППУ - 40 мм., шитый</v>
      </c>
      <c r="E6" s="160">
        <f>'БЮДЖЕТ-4'!E6</f>
        <v>0</v>
      </c>
    </row>
    <row r="7" spans="2:5" ht="35.1" customHeight="1" x14ac:dyDescent="0.2">
      <c r="B7" s="29"/>
      <c r="C7" s="45" t="str">
        <f>'БЮДЖЕТ-4'!C7</f>
        <v>Обшивка:</v>
      </c>
      <c r="D7" s="150" t="str">
        <f>'БЮДЖЕТ-4'!D7</f>
        <v>велюр АЛКАЛА (АЛОБА), велюр ИНТЕРЬЕР (г.Нефтекамск), искуственная кожа</v>
      </c>
      <c r="E7" s="151">
        <f>'БЮДЖЕТ-4'!E7</f>
        <v>0</v>
      </c>
    </row>
    <row r="8" spans="2:5" ht="20.100000000000001" customHeight="1" x14ac:dyDescent="0.2">
      <c r="B8" s="29"/>
      <c r="C8" s="45" t="str">
        <f>'БЮДЖЕТ-4'!C8</f>
        <v>Поставка:</v>
      </c>
      <c r="D8" s="159" t="str">
        <f>'БЮДЖЕТ-4'!D8</f>
        <v>в разобранном виде.</v>
      </c>
      <c r="E8" s="160">
        <f>'БЮДЖЕТ-4'!E8</f>
        <v>0</v>
      </c>
    </row>
    <row r="9" spans="2:5" ht="20.100000000000001" customHeight="1" x14ac:dyDescent="0.2">
      <c r="B9" s="29"/>
      <c r="C9" s="45" t="str">
        <f>'БЮДЖЕТ-4'!C9</f>
        <v>Подлокотник:</v>
      </c>
      <c r="D9" s="159" t="str">
        <f>'БЮДЖЕТ-4'!D9</f>
        <v>натуральное дерево (бук)</v>
      </c>
      <c r="E9" s="160">
        <f>'БЮДЖЕТ-4'!E9</f>
        <v>0</v>
      </c>
    </row>
    <row r="10" spans="2:5" ht="15" customHeight="1" x14ac:dyDescent="0.2">
      <c r="B10" s="29"/>
      <c r="C10" s="146" t="str">
        <f>'ДЕБЮТ-3'!C10:E10</f>
        <v>ЦЕНА посадочного места (велюр АЛКАЛА), без прошивок</v>
      </c>
      <c r="D10" s="147">
        <f>'БЮДЖЕТ-3'!D10</f>
        <v>0</v>
      </c>
      <c r="E10" s="148">
        <f>'БЮДЖЕТ-3'!E10</f>
        <v>0</v>
      </c>
    </row>
    <row r="11" spans="2:5" ht="20.100000000000001" customHeight="1" x14ac:dyDescent="0.2">
      <c r="B11" s="29"/>
      <c r="C11" s="143">
        <v>3435</v>
      </c>
      <c r="D11" s="144"/>
      <c r="E11" s="145"/>
    </row>
    <row r="12" spans="2:5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805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7675</v>
      </c>
      <c r="E16" s="25">
        <f>D16/C16</f>
        <v>3837.5</v>
      </c>
    </row>
    <row r="17" spans="2:5" ht="20.100000000000001" customHeight="1" x14ac:dyDescent="0.2">
      <c r="B17" s="152"/>
      <c r="C17" s="76">
        <v>3</v>
      </c>
      <c r="D17" s="59">
        <f>$C$11*C17+$C$13</f>
        <v>11110</v>
      </c>
      <c r="E17" s="26">
        <f>D17/C17</f>
        <v>3703.3333333333335</v>
      </c>
    </row>
    <row r="18" spans="2:5" ht="20.100000000000001" customHeight="1" x14ac:dyDescent="0.2">
      <c r="B18" s="152" t="s">
        <v>7</v>
      </c>
      <c r="C18" s="76">
        <v>4</v>
      </c>
      <c r="D18" s="59">
        <f t="shared" ref="D18:D19" si="0">$C$11*C18+$C$13</f>
        <v>14545</v>
      </c>
      <c r="E18" s="26">
        <f t="shared" ref="E18:E19" si="1">D18/C18</f>
        <v>3636.25</v>
      </c>
    </row>
    <row r="19" spans="2:5" ht="20.100000000000001" customHeight="1" thickBot="1" x14ac:dyDescent="0.25">
      <c r="B19" s="153" t="s">
        <v>8</v>
      </c>
      <c r="C19" s="77">
        <v>5</v>
      </c>
      <c r="D19" s="78">
        <f t="shared" si="0"/>
        <v>17980</v>
      </c>
      <c r="E19" s="79">
        <f t="shared" si="1"/>
        <v>3596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14:B19"/>
    <mergeCell ref="C14:C15"/>
    <mergeCell ref="D15:E15"/>
    <mergeCell ref="B22:E22"/>
    <mergeCell ref="D9:E9"/>
    <mergeCell ref="C2:E2"/>
    <mergeCell ref="B3:E3"/>
    <mergeCell ref="D4:E4"/>
    <mergeCell ref="D5:E5"/>
    <mergeCell ref="D6:E6"/>
    <mergeCell ref="D7:E7"/>
    <mergeCell ref="D8:E8"/>
    <mergeCell ref="B21:D21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61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74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6" t="s">
        <v>92</v>
      </c>
      <c r="E4" s="167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tr">
        <f>'ДЕБЮТ-4'!D6:E6</f>
        <v>ППУ - 40 мм., шитый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'ДЕБЮТ-4'!C10:E10</f>
        <v>ЦЕНА посадочного места (велюр АЛКАЛА), без прошивок</v>
      </c>
      <c r="D10" s="147">
        <f>'БЮДЖЕТ-3'!D10</f>
        <v>0</v>
      </c>
      <c r="E10" s="148">
        <f>'БЮДЖЕТ-3'!E10</f>
        <v>0</v>
      </c>
    </row>
    <row r="11" spans="2:5" ht="20.100000000000001" customHeight="1" x14ac:dyDescent="0.2">
      <c r="B11" s="29"/>
      <c r="C11" s="143">
        <v>3445</v>
      </c>
      <c r="D11" s="144"/>
      <c r="E11" s="145"/>
    </row>
    <row r="12" spans="2:5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815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1</v>
      </c>
      <c r="D16" s="58">
        <f>C11*C16+C13</f>
        <v>4260</v>
      </c>
      <c r="E16" s="25">
        <f>D16/C16</f>
        <v>4260</v>
      </c>
    </row>
    <row r="17" spans="2:5" ht="20.100000000000001" customHeight="1" x14ac:dyDescent="0.2">
      <c r="B17" s="152"/>
      <c r="C17" s="76">
        <v>2</v>
      </c>
      <c r="D17" s="59">
        <f>$C$11*C17+$C$13</f>
        <v>7705</v>
      </c>
      <c r="E17" s="26">
        <f>D17/C17</f>
        <v>3852.5</v>
      </c>
    </row>
    <row r="18" spans="2:5" ht="20.100000000000001" customHeight="1" x14ac:dyDescent="0.2">
      <c r="B18" s="152"/>
      <c r="C18" s="76">
        <v>3</v>
      </c>
      <c r="D18" s="59">
        <f t="shared" ref="D18:D19" si="0">$C$11*C18+$C$13</f>
        <v>11150</v>
      </c>
      <c r="E18" s="26">
        <f t="shared" ref="E18:E19" si="1">D18/C18</f>
        <v>3716.6666666666665</v>
      </c>
    </row>
    <row r="19" spans="2:5" ht="20.100000000000001" customHeight="1" thickBot="1" x14ac:dyDescent="0.25">
      <c r="B19" s="153"/>
      <c r="C19" s="77">
        <v>4</v>
      </c>
      <c r="D19" s="78">
        <f t="shared" si="0"/>
        <v>14595</v>
      </c>
      <c r="E19" s="79">
        <f t="shared" si="1"/>
        <v>3648.75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'ДЕБЮТ-5'!C1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134</v>
      </c>
      <c r="C3" s="162"/>
      <c r="D3" s="162"/>
      <c r="E3" s="163"/>
    </row>
    <row r="4" spans="2:11" ht="24.95" customHeight="1" x14ac:dyDescent="0.2">
      <c r="B4" s="28"/>
      <c r="C4" s="51" t="s">
        <v>0</v>
      </c>
      <c r="D4" s="166" t="s">
        <v>133</v>
      </c>
      <c r="E4" s="167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71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tr">
        <f>'ДЕБЮТ-5'!C10:E10</f>
        <v>ЦЕНА посадочного места (велюр АЛКАЛА), без прошивок</v>
      </c>
      <c r="D10" s="147"/>
      <c r="E10" s="148"/>
    </row>
    <row r="11" spans="2:11" ht="20.100000000000001" customHeight="1" x14ac:dyDescent="0.2">
      <c r="B11" s="29"/>
      <c r="C11" s="143">
        <v>3800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980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8580</v>
      </c>
      <c r="E16" s="25">
        <f>D16/C16</f>
        <v>4290</v>
      </c>
    </row>
    <row r="17" spans="2:5" ht="20.100000000000001" customHeight="1" x14ac:dyDescent="0.2">
      <c r="B17" s="61"/>
      <c r="C17" s="76">
        <v>3</v>
      </c>
      <c r="D17" s="59">
        <f>$C$11*C17+$C$13</f>
        <v>12380</v>
      </c>
      <c r="E17" s="26">
        <f>D17/C17</f>
        <v>4126.666666666667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16180</v>
      </c>
      <c r="E18" s="26">
        <f t="shared" ref="E18:E19" si="1">D18/C18</f>
        <v>4045</v>
      </c>
    </row>
    <row r="19" spans="2:5" ht="20.100000000000001" customHeight="1" thickBot="1" x14ac:dyDescent="0.25">
      <c r="B19" s="62"/>
      <c r="C19" s="77">
        <v>5</v>
      </c>
      <c r="D19" s="78">
        <f t="shared" si="0"/>
        <v>19980</v>
      </c>
      <c r="E19" s="79">
        <f t="shared" si="1"/>
        <v>3996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9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'ФРЕГАТ-1'!C1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135</v>
      </c>
      <c r="C3" s="162"/>
      <c r="D3" s="162"/>
      <c r="E3" s="163"/>
    </row>
    <row r="4" spans="2:11" ht="24.95" customHeight="1" x14ac:dyDescent="0.2">
      <c r="B4" s="28"/>
      <c r="C4" s="51" t="s">
        <v>0</v>
      </c>
      <c r="D4" s="166" t="s">
        <v>133</v>
      </c>
      <c r="E4" s="167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75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tr">
        <f>'ФРЕГАТ-1'!C10:E10</f>
        <v>ЦЕНА посадочного места (велюр АЛКАЛА), без прошивок</v>
      </c>
      <c r="D10" s="147"/>
      <c r="E10" s="148"/>
    </row>
    <row r="11" spans="2:11" ht="20.100000000000001" customHeight="1" x14ac:dyDescent="0.2">
      <c r="B11" s="29"/>
      <c r="C11" s="143">
        <v>4115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980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9210</v>
      </c>
      <c r="E16" s="25">
        <f>D16/C16</f>
        <v>4605</v>
      </c>
    </row>
    <row r="17" spans="2:5" ht="20.100000000000001" customHeight="1" x14ac:dyDescent="0.2">
      <c r="B17" s="61"/>
      <c r="C17" s="76">
        <v>3</v>
      </c>
      <c r="D17" s="59">
        <f>$C$11*C17+$C$13</f>
        <v>13325</v>
      </c>
      <c r="E17" s="26">
        <f>D17/C17</f>
        <v>4441.666666666667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17440</v>
      </c>
      <c r="E18" s="26">
        <f t="shared" ref="E18:E19" si="1">D18/C18</f>
        <v>4360</v>
      </c>
    </row>
    <row r="19" spans="2:5" ht="20.100000000000001" customHeight="1" thickBot="1" x14ac:dyDescent="0.25">
      <c r="B19" s="62"/>
      <c r="C19" s="77">
        <v>5</v>
      </c>
      <c r="D19" s="78">
        <f t="shared" si="0"/>
        <v>21555</v>
      </c>
      <c r="E19" s="79">
        <f t="shared" si="1"/>
        <v>4311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22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'ФРЕГАТ-2'!C1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135</v>
      </c>
      <c r="C3" s="162"/>
      <c r="D3" s="162"/>
      <c r="E3" s="163"/>
    </row>
    <row r="4" spans="2:11" ht="24.95" customHeight="1" x14ac:dyDescent="0.2">
      <c r="B4" s="28"/>
      <c r="C4" s="51" t="s">
        <v>0</v>
      </c>
      <c r="D4" s="166" t="s">
        <v>133</v>
      </c>
      <c r="E4" s="167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117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tr">
        <f>'ФРЕГАТ-2'!C10:E10</f>
        <v>ЦЕНА посадочного места (велюр АЛКАЛА), без прошивок</v>
      </c>
      <c r="D10" s="147"/>
      <c r="E10" s="148"/>
    </row>
    <row r="11" spans="2:11" ht="20.100000000000001" customHeight="1" x14ac:dyDescent="0.2">
      <c r="B11" s="29"/>
      <c r="C11" s="143">
        <v>4140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980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9260</v>
      </c>
      <c r="E16" s="25">
        <f>D16/C16</f>
        <v>4630</v>
      </c>
    </row>
    <row r="17" spans="2:5" ht="20.100000000000001" customHeight="1" x14ac:dyDescent="0.2">
      <c r="B17" s="61"/>
      <c r="C17" s="76">
        <v>3</v>
      </c>
      <c r="D17" s="59">
        <f>$C$11*C17+$C$13</f>
        <v>13400</v>
      </c>
      <c r="E17" s="26">
        <f>D17/C17</f>
        <v>4466.666666666667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17540</v>
      </c>
      <c r="E18" s="26">
        <f t="shared" ref="E18:E19" si="1">D18/C18</f>
        <v>4385</v>
      </c>
    </row>
    <row r="19" spans="2:5" ht="20.100000000000001" customHeight="1" thickBot="1" x14ac:dyDescent="0.25">
      <c r="B19" s="62"/>
      <c r="C19" s="77">
        <v>5</v>
      </c>
      <c r="D19" s="78">
        <f t="shared" si="0"/>
        <v>21680</v>
      </c>
      <c r="E19" s="79">
        <f t="shared" si="1"/>
        <v>4336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8"/>
  <sheetViews>
    <sheetView zoomScaleNormal="100" workbookViewId="0"/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БЮДЖЕТ 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2">
        <v>1</v>
      </c>
      <c r="C4" s="13" t="s">
        <v>47</v>
      </c>
      <c r="D4" s="63"/>
      <c r="E4" s="70">
        <f>'ДЕБЮТ-1'!C11</f>
        <v>3450</v>
      </c>
    </row>
    <row r="5" spans="2:5" ht="120" customHeight="1" x14ac:dyDescent="0.2">
      <c r="B5" s="14">
        <v>3</v>
      </c>
      <c r="C5" s="18" t="s">
        <v>48</v>
      </c>
      <c r="D5" s="19"/>
      <c r="E5" s="71">
        <f>'ДЕБЮТ-2'!C11</f>
        <v>3410</v>
      </c>
    </row>
    <row r="6" spans="2:5" ht="120" customHeight="1" x14ac:dyDescent="0.2">
      <c r="B6" s="14">
        <v>5</v>
      </c>
      <c r="C6" s="18" t="s">
        <v>49</v>
      </c>
      <c r="D6" s="19"/>
      <c r="E6" s="71">
        <f>'ДЕБЮТ-3'!C11</f>
        <v>3400</v>
      </c>
    </row>
    <row r="7" spans="2:5" ht="120" customHeight="1" x14ac:dyDescent="0.2">
      <c r="B7" s="14">
        <v>5</v>
      </c>
      <c r="C7" s="18" t="s">
        <v>79</v>
      </c>
      <c r="D7" s="19"/>
      <c r="E7" s="71">
        <f>'ДЕБЮТ-4'!C11</f>
        <v>3435</v>
      </c>
    </row>
    <row r="8" spans="2:5" ht="120" customHeight="1" thickBot="1" x14ac:dyDescent="0.25">
      <c r="B8" s="39">
        <v>5</v>
      </c>
      <c r="C8" s="64" t="s">
        <v>80</v>
      </c>
      <c r="D8" s="40"/>
      <c r="E8" s="72">
        <f>'ДЕБЮТ-5'!C11</f>
        <v>3445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'ФРЕГАТ-3'!C1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130</v>
      </c>
      <c r="C3" s="162"/>
      <c r="D3" s="162"/>
      <c r="E3" s="163"/>
    </row>
    <row r="4" spans="2:11" ht="20.100000000000001" customHeight="1" x14ac:dyDescent="0.2">
      <c r="B4" s="28"/>
      <c r="C4" s="51" t="s">
        <v>0</v>
      </c>
      <c r="D4" s="166" t="s">
        <v>92</v>
      </c>
      <c r="E4" s="167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71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tr">
        <f>'ФРЕГАТ-3'!C10:E10</f>
        <v>ЦЕНА посадочного места (велюр АЛКАЛА), без прошивок</v>
      </c>
      <c r="D10" s="147"/>
      <c r="E10" s="148"/>
    </row>
    <row r="11" spans="2:11" ht="20.100000000000001" customHeight="1" x14ac:dyDescent="0.2">
      <c r="B11" s="29"/>
      <c r="C11" s="143">
        <v>3635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815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8085</v>
      </c>
      <c r="E16" s="25">
        <f>D16/C16</f>
        <v>4042.5</v>
      </c>
    </row>
    <row r="17" spans="2:5" ht="20.100000000000001" customHeight="1" x14ac:dyDescent="0.2">
      <c r="B17" s="61"/>
      <c r="C17" s="76">
        <v>3</v>
      </c>
      <c r="D17" s="59">
        <f>$C$11*C17+$C$13</f>
        <v>11720</v>
      </c>
      <c r="E17" s="26">
        <f>D17/C17</f>
        <v>3906.6666666666665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15355</v>
      </c>
      <c r="E18" s="26">
        <f t="shared" ref="E18:E19" si="1">D18/C18</f>
        <v>3838.75</v>
      </c>
    </row>
    <row r="19" spans="2:5" ht="20.100000000000001" customHeight="1" thickBot="1" x14ac:dyDescent="0.25">
      <c r="B19" s="62"/>
      <c r="C19" s="77">
        <v>5</v>
      </c>
      <c r="D19" s="78">
        <f t="shared" si="0"/>
        <v>18990</v>
      </c>
      <c r="E19" s="79">
        <f t="shared" si="1"/>
        <v>3798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3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'РИМ-1'!C1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131</v>
      </c>
      <c r="C3" s="162"/>
      <c r="D3" s="162"/>
      <c r="E3" s="163"/>
    </row>
    <row r="4" spans="2:11" ht="20.100000000000001" customHeight="1" x14ac:dyDescent="0.2">
      <c r="B4" s="28"/>
      <c r="C4" s="51" t="s">
        <v>0</v>
      </c>
      <c r="D4" s="166" t="s">
        <v>92</v>
      </c>
      <c r="E4" s="167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75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tr">
        <f>'РИМ-1'!C10:E10</f>
        <v>ЦЕНА посадочного места (велюр АЛКАЛА), без прошивок</v>
      </c>
      <c r="D10" s="147"/>
      <c r="E10" s="148"/>
    </row>
    <row r="11" spans="2:11" ht="20.100000000000001" customHeight="1" x14ac:dyDescent="0.2">
      <c r="B11" s="29"/>
      <c r="C11" s="143">
        <v>3950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815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8715</v>
      </c>
      <c r="E16" s="25">
        <f>D16/C16</f>
        <v>4357.5</v>
      </c>
    </row>
    <row r="17" spans="2:5" ht="20.100000000000001" customHeight="1" x14ac:dyDescent="0.2">
      <c r="B17" s="61"/>
      <c r="C17" s="76">
        <v>3</v>
      </c>
      <c r="D17" s="59">
        <f>$C$11*C17+$C$13</f>
        <v>12665</v>
      </c>
      <c r="E17" s="26">
        <f>D17/C17</f>
        <v>4221.666666666667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16615</v>
      </c>
      <c r="E18" s="26">
        <f t="shared" ref="E18:E19" si="1">D18/C18</f>
        <v>4153.75</v>
      </c>
    </row>
    <row r="19" spans="2:5" ht="20.100000000000001" customHeight="1" thickBot="1" x14ac:dyDescent="0.25">
      <c r="B19" s="62"/>
      <c r="C19" s="77">
        <v>5</v>
      </c>
      <c r="D19" s="78">
        <f t="shared" si="0"/>
        <v>20565</v>
      </c>
      <c r="E19" s="79">
        <f t="shared" si="1"/>
        <v>4113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3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'РИМ-2'!C1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132</v>
      </c>
      <c r="C3" s="162"/>
      <c r="D3" s="162"/>
      <c r="E3" s="163"/>
    </row>
    <row r="4" spans="2:11" ht="20.100000000000001" customHeight="1" x14ac:dyDescent="0.2">
      <c r="B4" s="28"/>
      <c r="C4" s="51" t="s">
        <v>0</v>
      </c>
      <c r="D4" s="166" t="s">
        <v>92</v>
      </c>
      <c r="E4" s="167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117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tr">
        <f>'РИМ-2'!C10:E10</f>
        <v>ЦЕНА посадочного места (велюр АЛКАЛА), без прошивок</v>
      </c>
      <c r="D10" s="147"/>
      <c r="E10" s="148"/>
    </row>
    <row r="11" spans="2:11" ht="20.100000000000001" customHeight="1" x14ac:dyDescent="0.2">
      <c r="B11" s="29"/>
      <c r="C11" s="143">
        <v>3975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815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8765</v>
      </c>
      <c r="E16" s="25">
        <f>D16/C16</f>
        <v>4382.5</v>
      </c>
    </row>
    <row r="17" spans="2:5" ht="20.100000000000001" customHeight="1" x14ac:dyDescent="0.2">
      <c r="B17" s="61"/>
      <c r="C17" s="76">
        <v>3</v>
      </c>
      <c r="D17" s="59">
        <f>$C$11*C17+$C$13</f>
        <v>12740</v>
      </c>
      <c r="E17" s="26">
        <f>D17/C17</f>
        <v>4246.666666666667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16715</v>
      </c>
      <c r="E18" s="26">
        <f t="shared" ref="E18:E19" si="1">D18/C18</f>
        <v>4178.75</v>
      </c>
    </row>
    <row r="19" spans="2:5" ht="20.100000000000001" customHeight="1" thickBot="1" x14ac:dyDescent="0.25">
      <c r="B19" s="62"/>
      <c r="C19" s="77">
        <v>5</v>
      </c>
      <c r="D19" s="78">
        <f t="shared" si="0"/>
        <v>20690</v>
      </c>
      <c r="E19" s="79">
        <f t="shared" si="1"/>
        <v>4138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6">
        <f>'РИМ-3'!C1</f>
        <v>44400</v>
      </c>
      <c r="D1" s="15"/>
      <c r="E1" s="15"/>
    </row>
    <row r="2" spans="2:11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11" ht="17.100000000000001" customHeight="1" thickBot="1" x14ac:dyDescent="0.25">
      <c r="B3" s="161" t="s">
        <v>56</v>
      </c>
      <c r="C3" s="162"/>
      <c r="D3" s="162"/>
      <c r="E3" s="163"/>
    </row>
    <row r="4" spans="2:11" ht="20.100000000000001" customHeight="1" x14ac:dyDescent="0.2">
      <c r="B4" s="28"/>
      <c r="C4" s="51" t="s">
        <v>0</v>
      </c>
      <c r="D4" s="164" t="s">
        <v>25</v>
      </c>
      <c r="E4" s="165"/>
    </row>
    <row r="5" spans="2:11" ht="20.100000000000001" customHeight="1" x14ac:dyDescent="0.2">
      <c r="B5" s="29"/>
      <c r="C5" s="52" t="s">
        <v>93</v>
      </c>
      <c r="D5" s="159" t="s">
        <v>1</v>
      </c>
      <c r="E5" s="160"/>
    </row>
    <row r="6" spans="2:11" ht="20.100000000000001" customHeight="1" x14ac:dyDescent="0.2">
      <c r="B6" s="29"/>
      <c r="C6" s="52" t="s">
        <v>2</v>
      </c>
      <c r="D6" s="159" t="s">
        <v>75</v>
      </c>
      <c r="E6" s="160"/>
    </row>
    <row r="7" spans="2:11" ht="35.1" customHeight="1" x14ac:dyDescent="0.2">
      <c r="B7" s="29"/>
      <c r="C7" s="52" t="s">
        <v>4</v>
      </c>
      <c r="D7" s="150" t="s">
        <v>66</v>
      </c>
      <c r="E7" s="151"/>
    </row>
    <row r="8" spans="2:11" ht="20.100000000000001" customHeight="1" x14ac:dyDescent="0.2">
      <c r="B8" s="29"/>
      <c r="C8" s="52" t="s">
        <v>5</v>
      </c>
      <c r="D8" s="159" t="s">
        <v>6</v>
      </c>
      <c r="E8" s="160"/>
      <c r="K8" s="60"/>
    </row>
    <row r="9" spans="2:11" ht="20.100000000000001" customHeight="1" x14ac:dyDescent="0.2">
      <c r="B9" s="29"/>
      <c r="C9" s="52" t="s">
        <v>29</v>
      </c>
      <c r="D9" s="159" t="s">
        <v>31</v>
      </c>
      <c r="E9" s="160"/>
    </row>
    <row r="10" spans="2:11" ht="15" customHeight="1" x14ac:dyDescent="0.2">
      <c r="B10" s="29"/>
      <c r="C10" s="146" t="str">
        <f>'РИМ-3'!C10:E10</f>
        <v>ЦЕНА посадочного места (велюр АЛКАЛА), без прошивок</v>
      </c>
      <c r="D10" s="147"/>
      <c r="E10" s="148"/>
    </row>
    <row r="11" spans="2:11" ht="20.100000000000001" customHeight="1" x14ac:dyDescent="0.2">
      <c r="B11" s="29"/>
      <c r="C11" s="143">
        <v>3650</v>
      </c>
      <c r="D11" s="144"/>
      <c r="E11" s="145"/>
    </row>
    <row r="12" spans="2:11" ht="15" customHeight="1" x14ac:dyDescent="0.2">
      <c r="B12" s="29"/>
      <c r="C12" s="146" t="s">
        <v>94</v>
      </c>
      <c r="D12" s="147"/>
      <c r="E12" s="148"/>
    </row>
    <row r="13" spans="2:11" ht="20.100000000000001" customHeight="1" thickBot="1" x14ac:dyDescent="0.25">
      <c r="B13" s="29"/>
      <c r="C13" s="143">
        <v>820</v>
      </c>
      <c r="D13" s="144"/>
      <c r="E13" s="145"/>
    </row>
    <row r="14" spans="2:11" ht="24" customHeight="1" x14ac:dyDescent="0.2">
      <c r="B14" s="61"/>
      <c r="C14" s="154" t="s">
        <v>107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61"/>
      <c r="C15" s="155"/>
      <c r="D15" s="156" t="s">
        <v>64</v>
      </c>
      <c r="E15" s="157"/>
    </row>
    <row r="16" spans="2:11" ht="20.100000000000001" customHeight="1" x14ac:dyDescent="0.2">
      <c r="B16" s="61"/>
      <c r="C16" s="75">
        <v>2</v>
      </c>
      <c r="D16" s="58">
        <f>C11*C16+C13</f>
        <v>8120</v>
      </c>
      <c r="E16" s="25">
        <f>D16/C16</f>
        <v>4060</v>
      </c>
    </row>
    <row r="17" spans="2:5" ht="20.100000000000001" customHeight="1" x14ac:dyDescent="0.2">
      <c r="B17" s="61"/>
      <c r="C17" s="76">
        <v>3</v>
      </c>
      <c r="D17" s="59">
        <f>$C$11*C17+$C$13</f>
        <v>11770</v>
      </c>
      <c r="E17" s="26">
        <f>D17/C17</f>
        <v>3923.3333333333335</v>
      </c>
    </row>
    <row r="18" spans="2:5" ht="20.100000000000001" customHeight="1" x14ac:dyDescent="0.2">
      <c r="B18" s="61"/>
      <c r="C18" s="76">
        <v>4</v>
      </c>
      <c r="D18" s="59">
        <f t="shared" ref="D18:D19" si="0">$C$11*C18+$C$13</f>
        <v>15420</v>
      </c>
      <c r="E18" s="26">
        <f t="shared" ref="E18:E19" si="1">D18/C18</f>
        <v>3855</v>
      </c>
    </row>
    <row r="19" spans="2:5" ht="20.100000000000001" customHeight="1" thickBot="1" x14ac:dyDescent="0.25">
      <c r="B19" s="62"/>
      <c r="C19" s="77">
        <v>5</v>
      </c>
      <c r="D19" s="78">
        <f t="shared" si="0"/>
        <v>19070</v>
      </c>
      <c r="E19" s="79">
        <f t="shared" si="1"/>
        <v>3814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7"/>
  <sheetViews>
    <sheetView topLeftCell="A25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6" s="4" customFormat="1" ht="45" customHeight="1" thickBot="1" x14ac:dyDescent="0.25">
      <c r="B1" s="15"/>
      <c r="C1" s="46">
        <f>'КОМФОРТ-1'!C1</f>
        <v>44400</v>
      </c>
      <c r="D1" s="15"/>
      <c r="E1" s="15"/>
    </row>
    <row r="2" spans="2:6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6" ht="17.100000000000001" customHeight="1" thickBot="1" x14ac:dyDescent="0.25">
      <c r="B3" s="161" t="s">
        <v>57</v>
      </c>
      <c r="C3" s="162"/>
      <c r="D3" s="162"/>
      <c r="E3" s="163"/>
    </row>
    <row r="4" spans="2:6" ht="20.100000000000001" customHeight="1" x14ac:dyDescent="0.2">
      <c r="B4" s="28"/>
      <c r="C4" s="44" t="s">
        <v>0</v>
      </c>
      <c r="D4" s="164" t="s">
        <v>24</v>
      </c>
      <c r="E4" s="165"/>
    </row>
    <row r="5" spans="2:6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6" ht="20.100000000000001" customHeight="1" x14ac:dyDescent="0.2">
      <c r="B6" s="29"/>
      <c r="C6" s="45" t="s">
        <v>2</v>
      </c>
      <c r="D6" s="159" t="str">
        <f>'КОМФОРТ-1'!D6:E6</f>
        <v>ППУ - 50 мм., шитый</v>
      </c>
      <c r="E6" s="160"/>
    </row>
    <row r="7" spans="2:6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6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6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6" ht="15" customHeight="1" x14ac:dyDescent="0.2">
      <c r="B10" s="29"/>
      <c r="C10" s="146" t="str">
        <f>'ДЕБЮТ-1'!C10:E10</f>
        <v>ЦЕНА посадочного места (велюр АЛКАЛА), без прошивок</v>
      </c>
      <c r="D10" s="147"/>
      <c r="E10" s="148"/>
    </row>
    <row r="11" spans="2:6" ht="20.100000000000001" customHeight="1" x14ac:dyDescent="0.2">
      <c r="B11" s="29"/>
      <c r="C11" s="143">
        <v>3610</v>
      </c>
      <c r="D11" s="144"/>
      <c r="E11" s="145"/>
    </row>
    <row r="12" spans="2:6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6" ht="20.100000000000001" customHeight="1" thickBot="1" x14ac:dyDescent="0.25">
      <c r="B13" s="29"/>
      <c r="C13" s="143">
        <v>780</v>
      </c>
      <c r="D13" s="144"/>
      <c r="E13" s="145"/>
    </row>
    <row r="14" spans="2:6" ht="24" customHeight="1" x14ac:dyDescent="0.2">
      <c r="B14" s="152"/>
      <c r="C14" s="154" t="s">
        <v>107</v>
      </c>
      <c r="D14" s="32" t="s">
        <v>28</v>
      </c>
      <c r="E14" s="33" t="s">
        <v>27</v>
      </c>
      <c r="F14" s="24"/>
    </row>
    <row r="15" spans="2:6" ht="15" customHeight="1" thickBot="1" x14ac:dyDescent="0.25">
      <c r="B15" s="152"/>
      <c r="C15" s="155"/>
      <c r="D15" s="156" t="s">
        <v>64</v>
      </c>
      <c r="E15" s="157"/>
    </row>
    <row r="16" spans="2:6" ht="20.100000000000001" customHeight="1" x14ac:dyDescent="0.2">
      <c r="B16" s="152"/>
      <c r="C16" s="75">
        <v>2</v>
      </c>
      <c r="D16" s="58">
        <f>C11*C16+C13</f>
        <v>8000</v>
      </c>
      <c r="E16" s="25">
        <f>D16/C16</f>
        <v>4000</v>
      </c>
    </row>
    <row r="17" spans="2:5" ht="20.100000000000001" customHeight="1" x14ac:dyDescent="0.2">
      <c r="B17" s="152"/>
      <c r="C17" s="76">
        <v>3</v>
      </c>
      <c r="D17" s="59">
        <f>$C$11*C17+$C$13</f>
        <v>11610</v>
      </c>
      <c r="E17" s="26">
        <f>D17/C17</f>
        <v>3870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15220</v>
      </c>
      <c r="E18" s="26">
        <f t="shared" ref="E18:E19" si="1">D18/C18</f>
        <v>3805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18830</v>
      </c>
      <c r="E19" s="79">
        <f t="shared" si="1"/>
        <v>3766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25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'ДЕБЮТ-2'!C1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58</v>
      </c>
      <c r="C3" s="162"/>
      <c r="D3" s="162"/>
      <c r="E3" s="163"/>
    </row>
    <row r="4" spans="2:5" ht="20.100000000000001" customHeight="1" x14ac:dyDescent="0.2">
      <c r="B4" s="28"/>
      <c r="C4" s="44" t="str">
        <f>'БЮДЖЕТ-3'!C4</f>
        <v xml:space="preserve">Каркас: </v>
      </c>
      <c r="D4" s="164" t="str">
        <f>'БЮДЖЕТ-3'!D4</f>
        <v xml:space="preserve">Труба плоскоовальная 30х15х1,5 мм. </v>
      </c>
      <c r="E4" s="165">
        <f>'БЮДЖЕТ-3'!E4</f>
        <v>0</v>
      </c>
    </row>
    <row r="5" spans="2:5" ht="20.100000000000001" customHeight="1" x14ac:dyDescent="0.2">
      <c r="B5" s="29"/>
      <c r="C5" s="45" t="str">
        <f>'БЮДЖЕТ-3'!C5</f>
        <v>Покрытие каркаса:</v>
      </c>
      <c r="D5" s="159" t="str">
        <f>'БЮДЖЕТ-3'!D5</f>
        <v xml:space="preserve">полимерно-порошковая краска.  </v>
      </c>
      <c r="E5" s="160">
        <f>'БЮДЖЕТ-3'!E5</f>
        <v>0</v>
      </c>
    </row>
    <row r="6" spans="2:5" ht="20.100000000000001" customHeight="1" x14ac:dyDescent="0.2">
      <c r="B6" s="29"/>
      <c r="C6" s="45" t="str">
        <f>'БЮДЖЕТ-3'!C6</f>
        <v>Мягкий элемент:</v>
      </c>
      <c r="D6" s="159" t="str">
        <f>'КОМФОРТ-2'!D6:E6</f>
        <v>ППУ - 50 мм., шитый</v>
      </c>
      <c r="E6" s="160">
        <f>'БЮДЖЕТ-3'!E6</f>
        <v>0</v>
      </c>
    </row>
    <row r="7" spans="2:5" ht="35.1" customHeight="1" x14ac:dyDescent="0.2">
      <c r="B7" s="29"/>
      <c r="C7" s="45" t="str">
        <f>'БЮДЖЕТ-3'!C7</f>
        <v>Обшивка:</v>
      </c>
      <c r="D7" s="150" t="str">
        <f>'БЮДЖЕТ-3'!D7</f>
        <v>велюр АЛКАЛА (АЛОБА), велюр ИНТЕРЬЕР (г.Нефтекамск), искуственная кожа</v>
      </c>
      <c r="E7" s="151">
        <f>'БЮДЖЕТ-3'!E7</f>
        <v>0</v>
      </c>
    </row>
    <row r="8" spans="2:5" ht="20.100000000000001" customHeight="1" x14ac:dyDescent="0.2">
      <c r="B8" s="29"/>
      <c r="C8" s="45" t="str">
        <f>'БЮДЖЕТ-3'!C8</f>
        <v>Поставка:</v>
      </c>
      <c r="D8" s="159" t="str">
        <f>'БЮДЖЕТ-3'!D8</f>
        <v>в разобранном виде.</v>
      </c>
      <c r="E8" s="160">
        <f>'БЮДЖЕТ-3'!E8</f>
        <v>0</v>
      </c>
    </row>
    <row r="9" spans="2:5" ht="20.100000000000001" customHeight="1" x14ac:dyDescent="0.2">
      <c r="B9" s="29"/>
      <c r="C9" s="45" t="str">
        <f>'БЮДЖЕТ-3'!C9</f>
        <v>Подлокотник:</v>
      </c>
      <c r="D9" s="159" t="str">
        <f>'БЮДЖЕТ-3'!D9</f>
        <v>натуральное дерево (бук)</v>
      </c>
      <c r="E9" s="160">
        <f>'БЮДЖЕТ-3'!E9</f>
        <v>0</v>
      </c>
    </row>
    <row r="10" spans="2:5" ht="15" customHeight="1" x14ac:dyDescent="0.2">
      <c r="B10" s="29"/>
      <c r="C10" s="146" t="str">
        <f>'ДЕБЮТ-1'!C10:E10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3600</v>
      </c>
      <c r="D11" s="144"/>
      <c r="E11" s="145"/>
    </row>
    <row r="12" spans="2:5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770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7970</v>
      </c>
      <c r="E16" s="25">
        <f>D16/C16</f>
        <v>3985</v>
      </c>
    </row>
    <row r="17" spans="2:5" ht="20.100000000000001" customHeight="1" x14ac:dyDescent="0.2">
      <c r="B17" s="152"/>
      <c r="C17" s="76">
        <v>3</v>
      </c>
      <c r="D17" s="59">
        <f>$C$11*C17+$C$13</f>
        <v>11570</v>
      </c>
      <c r="E17" s="26">
        <f>D17/C17</f>
        <v>3856.6666666666665</v>
      </c>
    </row>
    <row r="18" spans="2:5" ht="20.100000000000001" customHeight="1" x14ac:dyDescent="0.2">
      <c r="B18" s="152" t="s">
        <v>7</v>
      </c>
      <c r="C18" s="76">
        <v>4</v>
      </c>
      <c r="D18" s="59">
        <f t="shared" ref="D18:D19" si="0">$C$11*C18+$C$13</f>
        <v>15170</v>
      </c>
      <c r="E18" s="26">
        <f t="shared" ref="E18:E19" si="1">D18/C18</f>
        <v>3792.5</v>
      </c>
    </row>
    <row r="19" spans="2:5" ht="20.100000000000001" customHeight="1" thickBot="1" x14ac:dyDescent="0.25">
      <c r="B19" s="153" t="s">
        <v>8</v>
      </c>
      <c r="C19" s="77">
        <v>5</v>
      </c>
      <c r="D19" s="78">
        <f t="shared" si="0"/>
        <v>18770</v>
      </c>
      <c r="E19" s="79">
        <f t="shared" si="1"/>
        <v>3754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61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76</v>
      </c>
      <c r="C3" s="162"/>
      <c r="D3" s="162"/>
      <c r="E3" s="163"/>
    </row>
    <row r="4" spans="2:5" ht="20.100000000000001" customHeight="1" x14ac:dyDescent="0.2">
      <c r="B4" s="28"/>
      <c r="C4" s="44" t="str">
        <f>'БЮДЖЕТ-4'!C4</f>
        <v xml:space="preserve">Каркас: </v>
      </c>
      <c r="D4" s="164" t="str">
        <f>'БЮДЖЕТ-4'!D4</f>
        <v xml:space="preserve">Труба квадратная 25х25х1,5 мм. </v>
      </c>
      <c r="E4" s="165">
        <f>'БЮДЖЕТ-4'!E4</f>
        <v>0</v>
      </c>
    </row>
    <row r="5" spans="2:5" ht="20.100000000000001" customHeight="1" x14ac:dyDescent="0.2">
      <c r="B5" s="29"/>
      <c r="C5" s="45" t="str">
        <f>'БЮДЖЕТ-4'!C5</f>
        <v>Покрытие каркаса:</v>
      </c>
      <c r="D5" s="159" t="str">
        <f>'БЮДЖЕТ-4'!D5</f>
        <v xml:space="preserve">полимерно-порошковая краска.  </v>
      </c>
      <c r="E5" s="160">
        <f>'БЮДЖЕТ-4'!E5</f>
        <v>0</v>
      </c>
    </row>
    <row r="6" spans="2:5" ht="20.100000000000001" customHeight="1" x14ac:dyDescent="0.2">
      <c r="B6" s="29"/>
      <c r="C6" s="45" t="str">
        <f>'БЮДЖЕТ-4'!C6</f>
        <v>Мягкий элемент:</v>
      </c>
      <c r="D6" s="159" t="str">
        <f>'КОМФОРТ-3'!D6:E6</f>
        <v>ППУ - 50 мм., шитый</v>
      </c>
      <c r="E6" s="160">
        <f>'БЮДЖЕТ-4'!E6</f>
        <v>0</v>
      </c>
    </row>
    <row r="7" spans="2:5" ht="35.1" customHeight="1" x14ac:dyDescent="0.2">
      <c r="B7" s="29"/>
      <c r="C7" s="45" t="str">
        <f>'БЮДЖЕТ-4'!C7</f>
        <v>Обшивка:</v>
      </c>
      <c r="D7" s="150" t="str">
        <f>'БЮДЖЕТ-4'!D7</f>
        <v>велюр АЛКАЛА (АЛОБА), велюр ИНТЕРЬЕР (г.Нефтекамск), искуственная кожа</v>
      </c>
      <c r="E7" s="151">
        <f>'БЮДЖЕТ-4'!E7</f>
        <v>0</v>
      </c>
    </row>
    <row r="8" spans="2:5" ht="20.100000000000001" customHeight="1" x14ac:dyDescent="0.2">
      <c r="B8" s="29"/>
      <c r="C8" s="45" t="str">
        <f>'БЮДЖЕТ-4'!C8</f>
        <v>Поставка:</v>
      </c>
      <c r="D8" s="159" t="str">
        <f>'БЮДЖЕТ-4'!D8</f>
        <v>в разобранном виде.</v>
      </c>
      <c r="E8" s="160">
        <f>'БЮДЖЕТ-4'!E8</f>
        <v>0</v>
      </c>
    </row>
    <row r="9" spans="2:5" ht="20.100000000000001" customHeight="1" x14ac:dyDescent="0.2">
      <c r="B9" s="29"/>
      <c r="C9" s="45" t="str">
        <f>'БЮДЖЕТ-4'!C9</f>
        <v>Подлокотник:</v>
      </c>
      <c r="D9" s="159" t="str">
        <f>'БЮДЖЕТ-4'!D9</f>
        <v>натуральное дерево (бук)</v>
      </c>
      <c r="E9" s="160">
        <f>'БЮДЖЕТ-4'!E9</f>
        <v>0</v>
      </c>
    </row>
    <row r="10" spans="2:5" ht="15" customHeight="1" x14ac:dyDescent="0.2">
      <c r="B10" s="29"/>
      <c r="C10" s="146" t="str">
        <f>'ДЕБЮТ-1'!C10:E10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3635</v>
      </c>
      <c r="D11" s="144"/>
      <c r="E11" s="145"/>
    </row>
    <row r="12" spans="2:5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805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8075</v>
      </c>
      <c r="E16" s="25">
        <f>D16/C16</f>
        <v>4037.5</v>
      </c>
    </row>
    <row r="17" spans="2:5" ht="20.100000000000001" customHeight="1" x14ac:dyDescent="0.2">
      <c r="B17" s="152"/>
      <c r="C17" s="76">
        <v>3</v>
      </c>
      <c r="D17" s="59">
        <f>$C$11*C17+$C$13</f>
        <v>11710</v>
      </c>
      <c r="E17" s="26">
        <f>D17/C17</f>
        <v>3903.3333333333335</v>
      </c>
    </row>
    <row r="18" spans="2:5" ht="20.100000000000001" customHeight="1" x14ac:dyDescent="0.2">
      <c r="B18" s="152" t="s">
        <v>7</v>
      </c>
      <c r="C18" s="76">
        <v>4</v>
      </c>
      <c r="D18" s="59">
        <f t="shared" ref="D18:D19" si="0">$C$11*C18+$C$13</f>
        <v>15345</v>
      </c>
      <c r="E18" s="26">
        <f t="shared" ref="E18:E19" si="1">D18/C18</f>
        <v>3836.25</v>
      </c>
    </row>
    <row r="19" spans="2:5" ht="20.100000000000001" customHeight="1" thickBot="1" x14ac:dyDescent="0.25">
      <c r="B19" s="153" t="s">
        <v>8</v>
      </c>
      <c r="C19" s="77">
        <v>5</v>
      </c>
      <c r="D19" s="78">
        <f t="shared" si="0"/>
        <v>18980</v>
      </c>
      <c r="E19" s="79">
        <f t="shared" si="1"/>
        <v>3796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61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9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77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6" t="s">
        <v>92</v>
      </c>
      <c r="E4" s="167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tr">
        <f>'КОМФОРТ-4'!D6:E6</f>
        <v>ППУ - 50 мм., шитый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'ДЕБЮТ-1'!C10:E10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3645</v>
      </c>
      <c r="D11" s="144"/>
      <c r="E11" s="145"/>
    </row>
    <row r="12" spans="2:5" ht="15" customHeight="1" x14ac:dyDescent="0.2">
      <c r="B12" s="29"/>
      <c r="C12" s="146" t="str">
        <f>'ДЕБЮТ-1'!C12:E12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815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8105</v>
      </c>
      <c r="E16" s="25">
        <f>D16/C16</f>
        <v>4052.5</v>
      </c>
    </row>
    <row r="17" spans="2:5" ht="20.100000000000001" customHeight="1" x14ac:dyDescent="0.2">
      <c r="B17" s="152"/>
      <c r="C17" s="76">
        <v>3</v>
      </c>
      <c r="D17" s="59">
        <f>$C$11*C17+$C$13</f>
        <v>11750</v>
      </c>
      <c r="E17" s="26">
        <f>D17/C17</f>
        <v>3916.6666666666665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15395</v>
      </c>
      <c r="E18" s="26">
        <f t="shared" ref="E18:E19" si="1">D18/C18</f>
        <v>3848.75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19040</v>
      </c>
      <c r="E19" s="79">
        <f t="shared" si="1"/>
        <v>3808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9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'КОМФОРТ-5'!C1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97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6" t="s">
        <v>92</v>
      </c>
      <c r="E4" s="167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">
        <v>71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'КОМФОРТ-5'!C10:E10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4010</v>
      </c>
      <c r="D11" s="144"/>
      <c r="E11" s="145"/>
    </row>
    <row r="12" spans="2:5" ht="15" customHeight="1" x14ac:dyDescent="0.2">
      <c r="B12" s="29"/>
      <c r="C12" s="146" t="s">
        <v>94</v>
      </c>
      <c r="D12" s="147"/>
      <c r="E12" s="148"/>
    </row>
    <row r="13" spans="2:5" ht="20.100000000000001" customHeight="1" thickBot="1" x14ac:dyDescent="0.25">
      <c r="B13" s="29"/>
      <c r="C13" s="143">
        <v>1085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9105</v>
      </c>
      <c r="E16" s="25">
        <f>D16/C16</f>
        <v>4552.5</v>
      </c>
    </row>
    <row r="17" spans="2:5" ht="20.100000000000001" customHeight="1" x14ac:dyDescent="0.2">
      <c r="B17" s="152"/>
      <c r="C17" s="76">
        <v>3</v>
      </c>
      <c r="D17" s="59">
        <f>$C$11*C17+$C$13</f>
        <v>13115</v>
      </c>
      <c r="E17" s="26">
        <f>D17/C17</f>
        <v>4371.666666666667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17125</v>
      </c>
      <c r="E18" s="26">
        <f t="shared" ref="E18:E19" si="1">D18/C18</f>
        <v>4281.25</v>
      </c>
    </row>
    <row r="19" spans="2:5" ht="20.100000000000001" customHeight="1" thickBot="1" x14ac:dyDescent="0.25">
      <c r="B19" s="153"/>
      <c r="C19" s="77">
        <v>10</v>
      </c>
      <c r="D19" s="78">
        <f t="shared" si="0"/>
        <v>41185</v>
      </c>
      <c r="E19" s="79">
        <f t="shared" si="1"/>
        <v>4118.5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116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6" t="s">
        <v>92</v>
      </c>
      <c r="E4" s="167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">
        <v>75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'СОЛО-1'!C10:E10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4090</v>
      </c>
      <c r="D11" s="144"/>
      <c r="E11" s="145"/>
    </row>
    <row r="12" spans="2:5" ht="15" customHeight="1" x14ac:dyDescent="0.2">
      <c r="B12" s="29"/>
      <c r="C12" s="146" t="str">
        <f>'СОЛО-1'!C12:E12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1085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9265</v>
      </c>
      <c r="E16" s="25">
        <f>D16/C16</f>
        <v>4632.5</v>
      </c>
    </row>
    <row r="17" spans="2:5" ht="20.100000000000001" customHeight="1" x14ac:dyDescent="0.2">
      <c r="B17" s="152"/>
      <c r="C17" s="76">
        <v>3</v>
      </c>
      <c r="D17" s="59">
        <f>$C$11*C17+$C$13</f>
        <v>13355</v>
      </c>
      <c r="E17" s="26">
        <f>D17/C17</f>
        <v>4451.666666666667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17445</v>
      </c>
      <c r="E18" s="26">
        <f t="shared" ref="E18:E19" si="1">D18/C18</f>
        <v>4361.25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21535</v>
      </c>
      <c r="E19" s="79">
        <f t="shared" si="1"/>
        <v>4307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22:E22"/>
    <mergeCell ref="B14:B19"/>
    <mergeCell ref="C14:C15"/>
    <mergeCell ref="D15:E15"/>
    <mergeCell ref="B21:D21"/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6"/>
  <sheetViews>
    <sheetView topLeftCell="A2" zoomScaleNormal="100" workbookViewId="0">
      <selection activeCell="B2" sqref="B2:E5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КОМФОРТ'!E2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82" t="s">
        <v>127</v>
      </c>
      <c r="D4" s="16"/>
      <c r="E4" s="70">
        <f>'РИМ-1'!C11</f>
        <v>3635</v>
      </c>
    </row>
    <row r="5" spans="2:5" ht="120" customHeight="1" x14ac:dyDescent="0.2">
      <c r="B5" s="14">
        <v>2</v>
      </c>
      <c r="C5" s="18" t="s">
        <v>128</v>
      </c>
      <c r="D5" s="19"/>
      <c r="E5" s="71">
        <f>'РИМ-2'!C11</f>
        <v>3950</v>
      </c>
    </row>
    <row r="6" spans="2:5" ht="120" customHeight="1" thickBot="1" x14ac:dyDescent="0.25">
      <c r="B6" s="39">
        <v>2</v>
      </c>
      <c r="C6" s="81" t="s">
        <v>129</v>
      </c>
      <c r="D6" s="40"/>
      <c r="E6" s="72">
        <f>'РИМ-3'!C11</f>
        <v>3975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'СОЛО-2'!C1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118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6" t="s">
        <v>92</v>
      </c>
      <c r="E4" s="167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">
        <v>117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'СОЛО-1'!C10:E10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4195</v>
      </c>
      <c r="D11" s="144"/>
      <c r="E11" s="145"/>
    </row>
    <row r="12" spans="2:5" ht="15" customHeight="1" x14ac:dyDescent="0.2">
      <c r="B12" s="29"/>
      <c r="C12" s="146" t="str">
        <f>'СОЛО-1'!C12:E12</f>
        <v>ЦЕНА замыкающей боковины</v>
      </c>
      <c r="D12" s="147"/>
      <c r="E12" s="148"/>
    </row>
    <row r="13" spans="2:5" ht="20.100000000000001" customHeight="1" thickBot="1" x14ac:dyDescent="0.25">
      <c r="B13" s="29"/>
      <c r="C13" s="143">
        <v>1085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9475</v>
      </c>
      <c r="E16" s="25">
        <f>D16/C16</f>
        <v>4737.5</v>
      </c>
    </row>
    <row r="17" spans="2:5" ht="20.100000000000001" customHeight="1" x14ac:dyDescent="0.2">
      <c r="B17" s="152"/>
      <c r="C17" s="76">
        <v>3</v>
      </c>
      <c r="D17" s="59">
        <f>$C$11*C17+$C$13</f>
        <v>13670</v>
      </c>
      <c r="E17" s="26">
        <f>D17/C17</f>
        <v>4556.666666666667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17865</v>
      </c>
      <c r="E18" s="26">
        <f t="shared" ref="E18:E19" si="1">D18/C18</f>
        <v>4466.25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22060</v>
      </c>
      <c r="E19" s="79">
        <f t="shared" si="1"/>
        <v>4412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22:E22"/>
    <mergeCell ref="B14:B19"/>
    <mergeCell ref="C14:C15"/>
    <mergeCell ref="D15:E15"/>
    <mergeCell ref="B21:D21"/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</mergeCells>
  <hyperlinks>
    <hyperlink ref="B35" r:id="rId1"/>
  </hyperlinks>
  <pageMargins left="0.7" right="0.7" top="0.75" bottom="0.75" header="0.3" footer="0.3"/>
  <pageSetup paperSize="9" scale="55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119</v>
      </c>
      <c r="C3" s="162"/>
      <c r="D3" s="162"/>
      <c r="E3" s="163"/>
    </row>
    <row r="4" spans="2:5" ht="20.100000000000001" customHeight="1" x14ac:dyDescent="0.2">
      <c r="B4" s="28"/>
      <c r="C4" s="44" t="s">
        <v>0</v>
      </c>
      <c r="D4" s="166" t="s">
        <v>92</v>
      </c>
      <c r="E4" s="167"/>
    </row>
    <row r="5" spans="2:5" ht="20.100000000000001" customHeight="1" x14ac:dyDescent="0.2">
      <c r="B5" s="29"/>
      <c r="C5" s="45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45" t="s">
        <v>2</v>
      </c>
      <c r="D6" s="159" t="s">
        <v>117</v>
      </c>
      <c r="E6" s="160"/>
    </row>
    <row r="7" spans="2:5" ht="35.1" customHeight="1" x14ac:dyDescent="0.2">
      <c r="B7" s="29"/>
      <c r="C7" s="45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45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45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'СОЛО-3'!C10:E10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3945</v>
      </c>
      <c r="D11" s="144"/>
      <c r="E11" s="145"/>
    </row>
    <row r="12" spans="2:5" ht="15" customHeight="1" x14ac:dyDescent="0.2">
      <c r="B12" s="29"/>
      <c r="C12" s="146" t="s">
        <v>94</v>
      </c>
      <c r="D12" s="147"/>
      <c r="E12" s="148"/>
    </row>
    <row r="13" spans="2:5" ht="20.100000000000001" customHeight="1" thickBot="1" x14ac:dyDescent="0.25">
      <c r="B13" s="29"/>
      <c r="C13" s="143">
        <v>905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8795</v>
      </c>
      <c r="E16" s="25">
        <f>D16/C16</f>
        <v>4397.5</v>
      </c>
    </row>
    <row r="17" spans="2:5" ht="20.100000000000001" customHeight="1" x14ac:dyDescent="0.2">
      <c r="B17" s="152"/>
      <c r="C17" s="76">
        <v>3</v>
      </c>
      <c r="D17" s="59">
        <f>$C$11*C17+$C$13</f>
        <v>12740</v>
      </c>
      <c r="E17" s="26">
        <f>D17/C17</f>
        <v>4246.666666666667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16685</v>
      </c>
      <c r="E18" s="26">
        <f t="shared" ref="E18:E19" si="1">D18/C18</f>
        <v>4171.25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20630</v>
      </c>
      <c r="E19" s="79">
        <f t="shared" si="1"/>
        <v>4126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22:E22"/>
    <mergeCell ref="B14:B19"/>
    <mergeCell ref="C14:C15"/>
    <mergeCell ref="D15:E15"/>
    <mergeCell ref="B21:D21"/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</mergeCells>
  <hyperlinks>
    <hyperlink ref="B35" r:id="rId1"/>
  </hyperlinks>
  <pageMargins left="0.70866141732283472" right="0.70866141732283472" top="0.74803149606299213" bottom="0.74803149606299213" header="0.31496062992125984" footer="0.31496062992125984"/>
  <pageSetup paperSize="9" scale="93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37"/>
  <sheetViews>
    <sheetView topLeftCell="A13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6">
        <f>'БЮДЖЕТ-1'!C1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120</v>
      </c>
      <c r="C3" s="162"/>
      <c r="D3" s="162"/>
      <c r="E3" s="163"/>
    </row>
    <row r="4" spans="2:5" ht="20.100000000000001" customHeight="1" x14ac:dyDescent="0.2">
      <c r="B4" s="28"/>
      <c r="C4" s="51" t="s">
        <v>0</v>
      </c>
      <c r="D4" s="166" t="s">
        <v>92</v>
      </c>
      <c r="E4" s="167"/>
    </row>
    <row r="5" spans="2:5" ht="20.100000000000001" customHeight="1" x14ac:dyDescent="0.2">
      <c r="B5" s="29"/>
      <c r="C5" s="52" t="s">
        <v>93</v>
      </c>
      <c r="D5" s="159" t="str">
        <f>'БЮДЖЕТ-1'!D5</f>
        <v xml:space="preserve">полимерно-порошковая краска.  </v>
      </c>
      <c r="E5" s="160"/>
    </row>
    <row r="6" spans="2:5" ht="20.100000000000001" customHeight="1" x14ac:dyDescent="0.2">
      <c r="B6" s="29"/>
      <c r="C6" s="52" t="s">
        <v>2</v>
      </c>
      <c r="D6" s="159" t="s">
        <v>117</v>
      </c>
      <c r="E6" s="160"/>
    </row>
    <row r="7" spans="2:5" ht="35.1" customHeight="1" x14ac:dyDescent="0.2">
      <c r="B7" s="29"/>
      <c r="C7" s="52" t="s">
        <v>4</v>
      </c>
      <c r="D7" s="150" t="str">
        <f>'БЮДЖЕТ-1'!D7</f>
        <v>велюр АЛКАЛА (АЛОБА), велюр ИНТЕРЬЕР (г.Нефтекамск), искуственная кожа</v>
      </c>
      <c r="E7" s="151"/>
    </row>
    <row r="8" spans="2:5" ht="20.100000000000001" customHeight="1" x14ac:dyDescent="0.2">
      <c r="B8" s="29"/>
      <c r="C8" s="52" t="s">
        <v>5</v>
      </c>
      <c r="D8" s="159" t="str">
        <f>'БЮДЖЕТ-1'!D8</f>
        <v>в разобранном виде.</v>
      </c>
      <c r="E8" s="160"/>
    </row>
    <row r="9" spans="2:5" ht="20.100000000000001" customHeight="1" x14ac:dyDescent="0.2">
      <c r="B9" s="29"/>
      <c r="C9" s="52" t="s">
        <v>29</v>
      </c>
      <c r="D9" s="159" t="str">
        <f>'БЮДЖЕТ-1'!D9</f>
        <v>натуральное дерево (бук)</v>
      </c>
      <c r="E9" s="160"/>
    </row>
    <row r="10" spans="2:5" ht="15" customHeight="1" x14ac:dyDescent="0.2">
      <c r="B10" s="29"/>
      <c r="C10" s="146" t="str">
        <f>'МОНО-1'!C10:E10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4475</v>
      </c>
      <c r="D11" s="144"/>
      <c r="E11" s="145"/>
    </row>
    <row r="12" spans="2:5" ht="15" customHeight="1" x14ac:dyDescent="0.2">
      <c r="B12" s="29"/>
      <c r="C12" s="146" t="s">
        <v>94</v>
      </c>
      <c r="D12" s="147"/>
      <c r="E12" s="148"/>
    </row>
    <row r="13" spans="2:5" ht="20.100000000000001" customHeight="1" thickBot="1" x14ac:dyDescent="0.25">
      <c r="B13" s="29"/>
      <c r="C13" s="143">
        <v>1245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10195</v>
      </c>
      <c r="E16" s="25">
        <f>D16/C16</f>
        <v>5097.5</v>
      </c>
    </row>
    <row r="17" spans="2:5" ht="20.100000000000001" customHeight="1" x14ac:dyDescent="0.2">
      <c r="B17" s="152"/>
      <c r="C17" s="76">
        <v>3</v>
      </c>
      <c r="D17" s="59">
        <f>$C$11*C17+$C$13</f>
        <v>14670</v>
      </c>
      <c r="E17" s="26">
        <f>D17/C17</f>
        <v>4890</v>
      </c>
    </row>
    <row r="18" spans="2:5" ht="20.100000000000001" customHeight="1" x14ac:dyDescent="0.2">
      <c r="B18" s="152"/>
      <c r="C18" s="76">
        <v>4</v>
      </c>
      <c r="D18" s="59">
        <f t="shared" ref="D18:D19" si="0">$C$11*C18+$C$13</f>
        <v>19145</v>
      </c>
      <c r="E18" s="26">
        <f t="shared" ref="E18:E19" si="1">D18/C18</f>
        <v>4786.25</v>
      </c>
    </row>
    <row r="19" spans="2:5" ht="20.100000000000001" customHeight="1" thickBot="1" x14ac:dyDescent="0.25">
      <c r="B19" s="153"/>
      <c r="C19" s="77">
        <v>5</v>
      </c>
      <c r="D19" s="78">
        <f t="shared" si="0"/>
        <v>23620</v>
      </c>
      <c r="E19" s="79">
        <f t="shared" si="1"/>
        <v>4724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B22:E22"/>
    <mergeCell ref="B14:B19"/>
    <mergeCell ref="C14:C15"/>
    <mergeCell ref="D15:E15"/>
    <mergeCell ref="B21:D21"/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</mergeCells>
  <hyperlinks>
    <hyperlink ref="B35" r:id="rId1"/>
  </hyperlinks>
  <pageMargins left="0.70866141732283472" right="0.70866141732283472" top="0.74803149606299213" bottom="0.74803149606299213" header="0.31496062992125984" footer="0.31496062992125984"/>
  <pageSetup paperSize="9" scale="93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topLeftCell="A16" zoomScaleNormal="100" workbookViewId="0">
      <selection activeCell="A22" sqref="A22:XFD38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121</v>
      </c>
      <c r="C3" s="162"/>
      <c r="D3" s="162"/>
      <c r="E3" s="163"/>
    </row>
    <row r="4" spans="2:5" ht="20.100000000000001" customHeight="1" x14ac:dyDescent="0.2">
      <c r="B4" s="28"/>
      <c r="C4" s="51" t="s">
        <v>0</v>
      </c>
      <c r="D4" s="168" t="s">
        <v>63</v>
      </c>
      <c r="E4" s="169"/>
    </row>
    <row r="5" spans="2:5" ht="42" customHeight="1" x14ac:dyDescent="0.2">
      <c r="B5" s="29"/>
      <c r="C5" s="52" t="s">
        <v>98</v>
      </c>
      <c r="D5" s="159" t="s">
        <v>1</v>
      </c>
      <c r="E5" s="160"/>
    </row>
    <row r="6" spans="2:5" ht="20.100000000000001" customHeight="1" x14ac:dyDescent="0.2">
      <c r="B6" s="29"/>
      <c r="C6" s="52" t="s">
        <v>2</v>
      </c>
      <c r="D6" s="170" t="s">
        <v>88</v>
      </c>
      <c r="E6" s="171"/>
    </row>
    <row r="7" spans="2:5" ht="35.1" customHeight="1" x14ac:dyDescent="0.2">
      <c r="B7" s="29"/>
      <c r="C7" s="52" t="s">
        <v>4</v>
      </c>
      <c r="D7" s="150" t="s">
        <v>66</v>
      </c>
      <c r="E7" s="151"/>
    </row>
    <row r="8" spans="2:5" ht="20.100000000000001" customHeight="1" x14ac:dyDescent="0.2">
      <c r="B8" s="29"/>
      <c r="C8" s="52" t="s">
        <v>5</v>
      </c>
      <c r="D8" s="159" t="s">
        <v>6</v>
      </c>
      <c r="E8" s="160"/>
    </row>
    <row r="9" spans="2:5" ht="20.100000000000001" customHeight="1" x14ac:dyDescent="0.2">
      <c r="B9" s="29"/>
      <c r="C9" s="52" t="s">
        <v>29</v>
      </c>
      <c r="D9" s="159" t="s">
        <v>31</v>
      </c>
      <c r="E9" s="160"/>
    </row>
    <row r="10" spans="2:5" ht="20.100000000000001" customHeight="1" x14ac:dyDescent="0.2">
      <c r="B10" s="29"/>
      <c r="C10" s="52" t="s">
        <v>99</v>
      </c>
      <c r="D10" s="159" t="s">
        <v>100</v>
      </c>
      <c r="E10" s="160"/>
    </row>
    <row r="11" spans="2:5" ht="15" customHeight="1" x14ac:dyDescent="0.2">
      <c r="B11" s="29"/>
      <c r="C11" s="146" t="str">
        <f>'МОНО-2'!C10:E10</f>
        <v>ЦЕНА посадочного места (велюр АЛКАЛА), без прошивок</v>
      </c>
      <c r="D11" s="147"/>
      <c r="E11" s="148"/>
    </row>
    <row r="12" spans="2:5" ht="20.100000000000001" customHeight="1" x14ac:dyDescent="0.2">
      <c r="B12" s="29"/>
      <c r="C12" s="143">
        <v>4020</v>
      </c>
      <c r="D12" s="144"/>
      <c r="E12" s="145"/>
    </row>
    <row r="13" spans="2:5" ht="15" customHeight="1" x14ac:dyDescent="0.2">
      <c r="B13" s="29"/>
      <c r="C13" s="146" t="s">
        <v>94</v>
      </c>
      <c r="D13" s="147"/>
      <c r="E13" s="148"/>
    </row>
    <row r="14" spans="2:5" ht="20.100000000000001" customHeight="1" thickBot="1" x14ac:dyDescent="0.25">
      <c r="B14" s="29"/>
      <c r="C14" s="143">
        <v>1010</v>
      </c>
      <c r="D14" s="144"/>
      <c r="E14" s="145"/>
    </row>
    <row r="15" spans="2:5" ht="24" customHeight="1" x14ac:dyDescent="0.2">
      <c r="B15" s="152"/>
      <c r="C15" s="154" t="s">
        <v>107</v>
      </c>
      <c r="D15" s="32" t="s">
        <v>28</v>
      </c>
      <c r="E15" s="33" t="s">
        <v>27</v>
      </c>
    </row>
    <row r="16" spans="2:5" ht="15" customHeight="1" thickBot="1" x14ac:dyDescent="0.25">
      <c r="B16" s="152"/>
      <c r="C16" s="155"/>
      <c r="D16" s="172" t="s">
        <v>64</v>
      </c>
      <c r="E16" s="173"/>
    </row>
    <row r="17" spans="2:5" ht="20.100000000000001" customHeight="1" x14ac:dyDescent="0.2">
      <c r="B17" s="152"/>
      <c r="C17" s="75">
        <v>2</v>
      </c>
      <c r="D17" s="58">
        <f>$C$12*C17+$C$14</f>
        <v>9050</v>
      </c>
      <c r="E17" s="25">
        <f>D17/C17</f>
        <v>4525</v>
      </c>
    </row>
    <row r="18" spans="2:5" ht="20.100000000000001" customHeight="1" x14ac:dyDescent="0.2">
      <c r="B18" s="152"/>
      <c r="C18" s="76">
        <v>3</v>
      </c>
      <c r="D18" s="59">
        <f t="shared" ref="D18:D20" si="0">$C$12*C18+$C$14</f>
        <v>13070</v>
      </c>
      <c r="E18" s="26">
        <f t="shared" ref="E18:E20" si="1">D18/C18</f>
        <v>4356.666666666667</v>
      </c>
    </row>
    <row r="19" spans="2:5" ht="20.100000000000001" customHeight="1" x14ac:dyDescent="0.2">
      <c r="B19" s="152" t="s">
        <v>7</v>
      </c>
      <c r="C19" s="76">
        <v>4</v>
      </c>
      <c r="D19" s="59">
        <f t="shared" si="0"/>
        <v>17090</v>
      </c>
      <c r="E19" s="26">
        <f t="shared" si="1"/>
        <v>4272.5</v>
      </c>
    </row>
    <row r="20" spans="2:5" ht="20.100000000000001" customHeight="1" thickBot="1" x14ac:dyDescent="0.25">
      <c r="B20" s="153" t="s">
        <v>8</v>
      </c>
      <c r="C20" s="77">
        <v>5</v>
      </c>
      <c r="D20" s="78">
        <f t="shared" si="0"/>
        <v>21110</v>
      </c>
      <c r="E20" s="79">
        <f t="shared" si="1"/>
        <v>4222</v>
      </c>
    </row>
    <row r="21" spans="2:5" ht="8.25" customHeight="1" x14ac:dyDescent="0.2">
      <c r="B21" s="30"/>
      <c r="C21" s="53"/>
      <c r="D21" s="8"/>
      <c r="E21" s="8"/>
    </row>
    <row r="22" spans="2:5" s="3" customFormat="1" ht="21" customHeight="1" x14ac:dyDescent="0.2">
      <c r="B22" s="158" t="s">
        <v>7</v>
      </c>
      <c r="C22" s="158"/>
      <c r="D22" s="158"/>
      <c r="E22" s="50"/>
    </row>
    <row r="23" spans="2:5" s="3" customFormat="1" ht="27.95" customHeight="1" x14ac:dyDescent="0.2">
      <c r="B23" s="149" t="s">
        <v>143</v>
      </c>
      <c r="C23" s="149"/>
      <c r="D23" s="149"/>
      <c r="E23" s="149"/>
    </row>
    <row r="24" spans="2:5" s="3" customFormat="1" x14ac:dyDescent="0.2">
      <c r="B24" s="47" t="s">
        <v>19</v>
      </c>
      <c r="C24" s="54"/>
      <c r="D24" s="48"/>
      <c r="E24" s="49"/>
    </row>
    <row r="25" spans="2:5" s="3" customFormat="1" x14ac:dyDescent="0.2">
      <c r="B25" s="47" t="s">
        <v>9</v>
      </c>
      <c r="C25" s="54"/>
      <c r="D25" s="48"/>
      <c r="E25" s="49"/>
    </row>
    <row r="26" spans="2:5" s="3" customFormat="1" x14ac:dyDescent="0.2">
      <c r="B26" s="47" t="s">
        <v>10</v>
      </c>
      <c r="C26" s="54"/>
      <c r="D26" s="48"/>
      <c r="E26" s="48"/>
    </row>
    <row r="27" spans="2:5" s="3" customFormat="1" x14ac:dyDescent="0.2">
      <c r="B27" s="47" t="s">
        <v>11</v>
      </c>
      <c r="C27" s="54"/>
      <c r="D27" s="48"/>
      <c r="E27" s="48"/>
    </row>
    <row r="28" spans="2:5" s="3" customFormat="1" x14ac:dyDescent="0.2">
      <c r="B28" s="47" t="s">
        <v>12</v>
      </c>
      <c r="C28" s="54"/>
      <c r="D28" s="48"/>
      <c r="E28" s="48"/>
    </row>
    <row r="29" spans="2:5" s="3" customFormat="1" x14ac:dyDescent="0.2">
      <c r="B29" s="47" t="s">
        <v>20</v>
      </c>
      <c r="C29" s="54"/>
      <c r="D29" s="48"/>
      <c r="E29" s="48"/>
    </row>
    <row r="30" spans="2:5" s="3" customFormat="1" x14ac:dyDescent="0.2">
      <c r="B30" s="47" t="s">
        <v>13</v>
      </c>
      <c r="C30" s="54"/>
      <c r="D30" s="48"/>
      <c r="E30" s="48"/>
    </row>
    <row r="31" spans="2:5" s="3" customFormat="1" x14ac:dyDescent="0.2">
      <c r="B31" s="47" t="s">
        <v>14</v>
      </c>
      <c r="C31" s="54"/>
      <c r="D31" s="48"/>
      <c r="E31" s="48"/>
    </row>
    <row r="32" spans="2:5" s="3" customFormat="1" x14ac:dyDescent="0.2">
      <c r="B32" s="47" t="s">
        <v>15</v>
      </c>
      <c r="C32" s="54"/>
      <c r="D32" s="48"/>
      <c r="E32" s="48"/>
    </row>
    <row r="33" spans="2:5" s="3" customFormat="1" x14ac:dyDescent="0.2">
      <c r="B33" s="47" t="s">
        <v>16</v>
      </c>
      <c r="C33" s="54"/>
      <c r="D33" s="48"/>
      <c r="E33" s="48"/>
    </row>
    <row r="34" spans="2:5" s="3" customFormat="1" x14ac:dyDescent="0.2">
      <c r="B34" s="47" t="s">
        <v>17</v>
      </c>
      <c r="C34" s="54"/>
      <c r="D34" s="48"/>
      <c r="E34" s="48"/>
    </row>
    <row r="35" spans="2:5" s="3" customFormat="1" ht="7.5" customHeight="1" x14ac:dyDescent="0.25">
      <c r="B35" s="35"/>
      <c r="C35" s="55"/>
      <c r="D35" s="34"/>
      <c r="E35" s="5"/>
    </row>
    <row r="36" spans="2:5" s="3" customFormat="1" ht="16.5" x14ac:dyDescent="0.25">
      <c r="B36" s="38" t="s">
        <v>21</v>
      </c>
      <c r="C36" s="56"/>
      <c r="D36" s="36"/>
      <c r="E36" s="6"/>
    </row>
    <row r="37" spans="2:5" s="3" customFormat="1" ht="16.5" x14ac:dyDescent="0.25">
      <c r="B37" s="37" t="s">
        <v>26</v>
      </c>
      <c r="C37" s="55"/>
      <c r="D37" s="34"/>
      <c r="E37" s="5"/>
    </row>
    <row r="38" spans="2:5" s="3" customFormat="1" ht="16.5" x14ac:dyDescent="0.25">
      <c r="B38" s="37" t="s">
        <v>22</v>
      </c>
      <c r="C38" s="55"/>
      <c r="D38" s="34"/>
      <c r="E38" s="5"/>
    </row>
  </sheetData>
  <mergeCells count="18">
    <mergeCell ref="B23:E23"/>
    <mergeCell ref="D8:E8"/>
    <mergeCell ref="D9:E9"/>
    <mergeCell ref="D10:E10"/>
    <mergeCell ref="B15:B20"/>
    <mergeCell ref="C15:C16"/>
    <mergeCell ref="D16:E16"/>
    <mergeCell ref="B22:D22"/>
    <mergeCell ref="C11:E11"/>
    <mergeCell ref="C12:E12"/>
    <mergeCell ref="C13:E13"/>
    <mergeCell ref="C14:E14"/>
    <mergeCell ref="D4:E4"/>
    <mergeCell ref="D5:E5"/>
    <mergeCell ref="D6:E6"/>
    <mergeCell ref="D7:E7"/>
    <mergeCell ref="C2:E2"/>
    <mergeCell ref="B3:E3"/>
  </mergeCells>
  <hyperlinks>
    <hyperlink ref="B36" r:id="rId1"/>
  </hyperlinks>
  <pageMargins left="0.7" right="0.7" top="0.75" bottom="0.75" header="0.3" footer="0.3"/>
  <pageSetup paperSize="9" scale="61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topLeftCell="A16" zoomScaleNormal="100" workbookViewId="0">
      <selection activeCell="A22" sqref="A22:XFD38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122</v>
      </c>
      <c r="C3" s="162"/>
      <c r="D3" s="162"/>
      <c r="E3" s="163"/>
    </row>
    <row r="4" spans="2:5" ht="20.100000000000001" customHeight="1" x14ac:dyDescent="0.2">
      <c r="B4" s="28"/>
      <c r="C4" s="51" t="s">
        <v>0</v>
      </c>
      <c r="D4" s="168" t="s">
        <v>63</v>
      </c>
      <c r="E4" s="169"/>
    </row>
    <row r="5" spans="2:5" ht="20.100000000000001" customHeight="1" x14ac:dyDescent="0.2">
      <c r="B5" s="29"/>
      <c r="C5" s="52" t="s">
        <v>98</v>
      </c>
      <c r="D5" s="159" t="s">
        <v>1</v>
      </c>
      <c r="E5" s="160"/>
    </row>
    <row r="6" spans="2:5" ht="20.100000000000001" customHeight="1" x14ac:dyDescent="0.2">
      <c r="B6" s="29"/>
      <c r="C6" s="52" t="s">
        <v>2</v>
      </c>
      <c r="D6" s="170" t="s">
        <v>88</v>
      </c>
      <c r="E6" s="171"/>
    </row>
    <row r="7" spans="2:5" ht="35.1" customHeight="1" x14ac:dyDescent="0.2">
      <c r="B7" s="29"/>
      <c r="C7" s="52" t="s">
        <v>4</v>
      </c>
      <c r="D7" s="150" t="s">
        <v>66</v>
      </c>
      <c r="E7" s="151"/>
    </row>
    <row r="8" spans="2:5" ht="20.100000000000001" customHeight="1" x14ac:dyDescent="0.2">
      <c r="B8" s="29"/>
      <c r="C8" s="52" t="s">
        <v>5</v>
      </c>
      <c r="D8" s="159" t="s">
        <v>6</v>
      </c>
      <c r="E8" s="160"/>
    </row>
    <row r="9" spans="2:5" ht="20.100000000000001" customHeight="1" x14ac:dyDescent="0.2">
      <c r="B9" s="29"/>
      <c r="C9" s="52" t="s">
        <v>29</v>
      </c>
      <c r="D9" s="159" t="s">
        <v>31</v>
      </c>
      <c r="E9" s="160"/>
    </row>
    <row r="10" spans="2:5" ht="20.100000000000001" customHeight="1" x14ac:dyDescent="0.2">
      <c r="B10" s="29"/>
      <c r="C10" s="52" t="s">
        <v>99</v>
      </c>
      <c r="D10" s="159" t="s">
        <v>100</v>
      </c>
      <c r="E10" s="160"/>
    </row>
    <row r="11" spans="2:5" ht="15" customHeight="1" x14ac:dyDescent="0.2">
      <c r="B11" s="29"/>
      <c r="C11" s="146" t="str">
        <f>'СТАНДАРТ-1'!C11:E11</f>
        <v>ЦЕНА посадочного места (велюр АЛКАЛА), без прошивок</v>
      </c>
      <c r="D11" s="147"/>
      <c r="E11" s="148"/>
    </row>
    <row r="12" spans="2:5" ht="20.100000000000001" customHeight="1" x14ac:dyDescent="0.2">
      <c r="B12" s="29"/>
      <c r="C12" s="143">
        <v>4085</v>
      </c>
      <c r="D12" s="144"/>
      <c r="E12" s="145"/>
    </row>
    <row r="13" spans="2:5" ht="15" customHeight="1" x14ac:dyDescent="0.2">
      <c r="B13" s="29"/>
      <c r="C13" s="146" t="s">
        <v>94</v>
      </c>
      <c r="D13" s="147"/>
      <c r="E13" s="148"/>
    </row>
    <row r="14" spans="2:5" ht="20.100000000000001" customHeight="1" thickBot="1" x14ac:dyDescent="0.25">
      <c r="B14" s="29"/>
      <c r="C14" s="143">
        <v>1075</v>
      </c>
      <c r="D14" s="144"/>
      <c r="E14" s="145"/>
    </row>
    <row r="15" spans="2:5" ht="24" customHeight="1" x14ac:dyDescent="0.2">
      <c r="B15" s="152"/>
      <c r="C15" s="154" t="s">
        <v>107</v>
      </c>
      <c r="D15" s="32" t="s">
        <v>28</v>
      </c>
      <c r="E15" s="33" t="s">
        <v>27</v>
      </c>
    </row>
    <row r="16" spans="2:5" ht="15" customHeight="1" thickBot="1" x14ac:dyDescent="0.25">
      <c r="B16" s="152"/>
      <c r="C16" s="155"/>
      <c r="D16" s="172" t="s">
        <v>64</v>
      </c>
      <c r="E16" s="173"/>
    </row>
    <row r="17" spans="2:5" ht="20.100000000000001" customHeight="1" x14ac:dyDescent="0.2">
      <c r="B17" s="152"/>
      <c r="C17" s="75">
        <v>2</v>
      </c>
      <c r="D17" s="58">
        <f>$C$12*C17+$C$14</f>
        <v>9245</v>
      </c>
      <c r="E17" s="25">
        <f>D17/C17</f>
        <v>4622.5</v>
      </c>
    </row>
    <row r="18" spans="2:5" ht="20.100000000000001" customHeight="1" x14ac:dyDescent="0.2">
      <c r="B18" s="152"/>
      <c r="C18" s="76">
        <v>3</v>
      </c>
      <c r="D18" s="59">
        <f t="shared" ref="D18:D20" si="0">$C$12*C18+$C$14</f>
        <v>13330</v>
      </c>
      <c r="E18" s="26">
        <f t="shared" ref="E18:E20" si="1">D18/C18</f>
        <v>4443.333333333333</v>
      </c>
    </row>
    <row r="19" spans="2:5" ht="20.100000000000001" customHeight="1" x14ac:dyDescent="0.2">
      <c r="B19" s="152" t="s">
        <v>7</v>
      </c>
      <c r="C19" s="76">
        <v>4</v>
      </c>
      <c r="D19" s="59">
        <f t="shared" si="0"/>
        <v>17415</v>
      </c>
      <c r="E19" s="26">
        <f t="shared" si="1"/>
        <v>4353.75</v>
      </c>
    </row>
    <row r="20" spans="2:5" ht="20.100000000000001" customHeight="1" thickBot="1" x14ac:dyDescent="0.25">
      <c r="B20" s="153" t="s">
        <v>8</v>
      </c>
      <c r="C20" s="77">
        <v>5</v>
      </c>
      <c r="D20" s="78">
        <f t="shared" si="0"/>
        <v>21500</v>
      </c>
      <c r="E20" s="79">
        <f t="shared" si="1"/>
        <v>4300</v>
      </c>
    </row>
    <row r="21" spans="2:5" ht="8.25" customHeight="1" x14ac:dyDescent="0.2">
      <c r="B21" s="30"/>
      <c r="C21" s="53"/>
      <c r="D21" s="8"/>
      <c r="E21" s="8"/>
    </row>
    <row r="22" spans="2:5" s="3" customFormat="1" ht="21" customHeight="1" x14ac:dyDescent="0.2">
      <c r="B22" s="158" t="s">
        <v>7</v>
      </c>
      <c r="C22" s="158"/>
      <c r="D22" s="158"/>
      <c r="E22" s="50"/>
    </row>
    <row r="23" spans="2:5" s="3" customFormat="1" ht="27.95" customHeight="1" x14ac:dyDescent="0.2">
      <c r="B23" s="149" t="s">
        <v>143</v>
      </c>
      <c r="C23" s="149"/>
      <c r="D23" s="149"/>
      <c r="E23" s="149"/>
    </row>
    <row r="24" spans="2:5" s="3" customFormat="1" x14ac:dyDescent="0.2">
      <c r="B24" s="47" t="s">
        <v>19</v>
      </c>
      <c r="C24" s="54"/>
      <c r="D24" s="48"/>
      <c r="E24" s="49"/>
    </row>
    <row r="25" spans="2:5" s="3" customFormat="1" x14ac:dyDescent="0.2">
      <c r="B25" s="47" t="s">
        <v>9</v>
      </c>
      <c r="C25" s="54"/>
      <c r="D25" s="48"/>
      <c r="E25" s="49"/>
    </row>
    <row r="26" spans="2:5" s="3" customFormat="1" x14ac:dyDescent="0.2">
      <c r="B26" s="47" t="s">
        <v>10</v>
      </c>
      <c r="C26" s="54"/>
      <c r="D26" s="48"/>
      <c r="E26" s="48"/>
    </row>
    <row r="27" spans="2:5" s="3" customFormat="1" x14ac:dyDescent="0.2">
      <c r="B27" s="47" t="s">
        <v>11</v>
      </c>
      <c r="C27" s="54"/>
      <c r="D27" s="48"/>
      <c r="E27" s="48"/>
    </row>
    <row r="28" spans="2:5" s="3" customFormat="1" x14ac:dyDescent="0.2">
      <c r="B28" s="47" t="s">
        <v>12</v>
      </c>
      <c r="C28" s="54"/>
      <c r="D28" s="48"/>
      <c r="E28" s="48"/>
    </row>
    <row r="29" spans="2:5" s="3" customFormat="1" x14ac:dyDescent="0.2">
      <c r="B29" s="47" t="s">
        <v>20</v>
      </c>
      <c r="C29" s="54"/>
      <c r="D29" s="48"/>
      <c r="E29" s="48"/>
    </row>
    <row r="30" spans="2:5" s="3" customFormat="1" x14ac:dyDescent="0.2">
      <c r="B30" s="47" t="s">
        <v>13</v>
      </c>
      <c r="C30" s="54"/>
      <c r="D30" s="48"/>
      <c r="E30" s="48"/>
    </row>
    <row r="31" spans="2:5" s="3" customFormat="1" x14ac:dyDescent="0.2">
      <c r="B31" s="47" t="s">
        <v>14</v>
      </c>
      <c r="C31" s="54"/>
      <c r="D31" s="48"/>
      <c r="E31" s="48"/>
    </row>
    <row r="32" spans="2:5" s="3" customFormat="1" x14ac:dyDescent="0.2">
      <c r="B32" s="47" t="s">
        <v>15</v>
      </c>
      <c r="C32" s="54"/>
      <c r="D32" s="48"/>
      <c r="E32" s="48"/>
    </row>
    <row r="33" spans="2:5" s="3" customFormat="1" x14ac:dyDescent="0.2">
      <c r="B33" s="47" t="s">
        <v>16</v>
      </c>
      <c r="C33" s="54"/>
      <c r="D33" s="48"/>
      <c r="E33" s="48"/>
    </row>
    <row r="34" spans="2:5" s="3" customFormat="1" x14ac:dyDescent="0.2">
      <c r="B34" s="47" t="s">
        <v>17</v>
      </c>
      <c r="C34" s="54"/>
      <c r="D34" s="48"/>
      <c r="E34" s="48"/>
    </row>
    <row r="35" spans="2:5" s="3" customFormat="1" ht="7.5" customHeight="1" x14ac:dyDescent="0.25">
      <c r="B35" s="35"/>
      <c r="C35" s="55"/>
      <c r="D35" s="34"/>
      <c r="E35" s="5"/>
    </row>
    <row r="36" spans="2:5" s="3" customFormat="1" ht="16.5" x14ac:dyDescent="0.25">
      <c r="B36" s="38" t="s">
        <v>21</v>
      </c>
      <c r="C36" s="56"/>
      <c r="D36" s="36"/>
      <c r="E36" s="6"/>
    </row>
    <row r="37" spans="2:5" s="3" customFormat="1" ht="16.5" x14ac:dyDescent="0.25">
      <c r="B37" s="37" t="s">
        <v>26</v>
      </c>
      <c r="C37" s="55"/>
      <c r="D37" s="34"/>
      <c r="E37" s="5"/>
    </row>
    <row r="38" spans="2:5" s="3" customFormat="1" ht="16.5" x14ac:dyDescent="0.25">
      <c r="B38" s="37" t="s">
        <v>22</v>
      </c>
      <c r="C38" s="55"/>
      <c r="D38" s="34"/>
      <c r="E38" s="5"/>
    </row>
  </sheetData>
  <mergeCells count="18">
    <mergeCell ref="B23:E23"/>
    <mergeCell ref="B15:B20"/>
    <mergeCell ref="C15:C16"/>
    <mergeCell ref="D16:E16"/>
    <mergeCell ref="B22:D22"/>
    <mergeCell ref="C14:E14"/>
    <mergeCell ref="D7:E7"/>
    <mergeCell ref="D10:E10"/>
    <mergeCell ref="C2:E2"/>
    <mergeCell ref="B3:E3"/>
    <mergeCell ref="D4:E4"/>
    <mergeCell ref="D5:E5"/>
    <mergeCell ref="D6:E6"/>
    <mergeCell ref="D8:E8"/>
    <mergeCell ref="D9:E9"/>
    <mergeCell ref="C11:E11"/>
    <mergeCell ref="C12:E12"/>
    <mergeCell ref="C13:E13"/>
  </mergeCells>
  <hyperlinks>
    <hyperlink ref="B36" r:id="rId1"/>
  </hyperlinks>
  <pageMargins left="0.7" right="0.7" top="0.75" bottom="0.75" header="0.3" footer="0.3"/>
  <pageSetup paperSize="9" scale="61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topLeftCell="A4" zoomScaleNormal="100" workbookViewId="0">
      <selection activeCell="A22" sqref="A22:XFD38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123</v>
      </c>
      <c r="C3" s="162"/>
      <c r="D3" s="162"/>
      <c r="E3" s="163"/>
    </row>
    <row r="4" spans="2:5" ht="20.100000000000001" customHeight="1" x14ac:dyDescent="0.2">
      <c r="B4" s="28"/>
      <c r="C4" s="51" t="s">
        <v>0</v>
      </c>
      <c r="D4" s="168" t="s">
        <v>63</v>
      </c>
      <c r="E4" s="169"/>
    </row>
    <row r="5" spans="2:5" ht="20.100000000000001" customHeight="1" x14ac:dyDescent="0.2">
      <c r="B5" s="29"/>
      <c r="C5" s="52" t="s">
        <v>98</v>
      </c>
      <c r="D5" s="159" t="s">
        <v>1</v>
      </c>
      <c r="E5" s="160"/>
    </row>
    <row r="6" spans="2:5" ht="20.100000000000001" customHeight="1" x14ac:dyDescent="0.2">
      <c r="B6" s="29"/>
      <c r="C6" s="52" t="s">
        <v>2</v>
      </c>
      <c r="D6" s="170" t="s">
        <v>88</v>
      </c>
      <c r="E6" s="171"/>
    </row>
    <row r="7" spans="2:5" ht="35.1" customHeight="1" x14ac:dyDescent="0.2">
      <c r="B7" s="29"/>
      <c r="C7" s="52" t="s">
        <v>4</v>
      </c>
      <c r="D7" s="150" t="s">
        <v>66</v>
      </c>
      <c r="E7" s="151"/>
    </row>
    <row r="8" spans="2:5" ht="20.100000000000001" customHeight="1" x14ac:dyDescent="0.2">
      <c r="B8" s="29"/>
      <c r="C8" s="52" t="s">
        <v>5</v>
      </c>
      <c r="D8" s="159" t="s">
        <v>6</v>
      </c>
      <c r="E8" s="160"/>
    </row>
    <row r="9" spans="2:5" ht="20.100000000000001" customHeight="1" x14ac:dyDescent="0.2">
      <c r="B9" s="29"/>
      <c r="C9" s="52" t="s">
        <v>29</v>
      </c>
      <c r="D9" s="159" t="s">
        <v>31</v>
      </c>
      <c r="E9" s="160"/>
    </row>
    <row r="10" spans="2:5" ht="20.100000000000001" customHeight="1" x14ac:dyDescent="0.2">
      <c r="B10" s="29"/>
      <c r="C10" s="52" t="s">
        <v>99</v>
      </c>
      <c r="D10" s="159" t="s">
        <v>100</v>
      </c>
      <c r="E10" s="160"/>
    </row>
    <row r="11" spans="2:5" ht="15" customHeight="1" x14ac:dyDescent="0.2">
      <c r="B11" s="29"/>
      <c r="C11" s="146" t="str">
        <f>'СТАНДАРТ-2'!C11:E11</f>
        <v>ЦЕНА посадочного места (велюр АЛКАЛА), без прошивок</v>
      </c>
      <c r="D11" s="147"/>
      <c r="E11" s="148"/>
    </row>
    <row r="12" spans="2:5" ht="20.100000000000001" customHeight="1" x14ac:dyDescent="0.2">
      <c r="B12" s="29"/>
      <c r="C12" s="143">
        <v>4165</v>
      </c>
      <c r="D12" s="144"/>
      <c r="E12" s="145"/>
    </row>
    <row r="13" spans="2:5" ht="15" customHeight="1" x14ac:dyDescent="0.2">
      <c r="B13" s="29"/>
      <c r="C13" s="146" t="s">
        <v>94</v>
      </c>
      <c r="D13" s="147"/>
      <c r="E13" s="148"/>
    </row>
    <row r="14" spans="2:5" ht="20.100000000000001" customHeight="1" thickBot="1" x14ac:dyDescent="0.25">
      <c r="B14" s="29"/>
      <c r="C14" s="143">
        <v>1155</v>
      </c>
      <c r="D14" s="144"/>
      <c r="E14" s="145"/>
    </row>
    <row r="15" spans="2:5" ht="24" customHeight="1" x14ac:dyDescent="0.2">
      <c r="B15" s="152"/>
      <c r="C15" s="154" t="s">
        <v>107</v>
      </c>
      <c r="D15" s="32" t="s">
        <v>28</v>
      </c>
      <c r="E15" s="33" t="s">
        <v>27</v>
      </c>
    </row>
    <row r="16" spans="2:5" ht="15" customHeight="1" thickBot="1" x14ac:dyDescent="0.25">
      <c r="B16" s="152"/>
      <c r="C16" s="155"/>
      <c r="D16" s="172" t="s">
        <v>64</v>
      </c>
      <c r="E16" s="173"/>
    </row>
    <row r="17" spans="2:5" ht="20.100000000000001" customHeight="1" x14ac:dyDescent="0.2">
      <c r="B17" s="152"/>
      <c r="C17" s="75">
        <v>2</v>
      </c>
      <c r="D17" s="58">
        <f>$C$12*C17+$C$14</f>
        <v>9485</v>
      </c>
      <c r="E17" s="25">
        <f>D17/C17</f>
        <v>4742.5</v>
      </c>
    </row>
    <row r="18" spans="2:5" ht="20.100000000000001" customHeight="1" x14ac:dyDescent="0.2">
      <c r="B18" s="152"/>
      <c r="C18" s="76">
        <v>3</v>
      </c>
      <c r="D18" s="59">
        <f t="shared" ref="D18:D20" si="0">$C$12*C18+$C$14</f>
        <v>13650</v>
      </c>
      <c r="E18" s="26">
        <f t="shared" ref="E18:E20" si="1">D18/C18</f>
        <v>4550</v>
      </c>
    </row>
    <row r="19" spans="2:5" ht="20.100000000000001" customHeight="1" x14ac:dyDescent="0.2">
      <c r="B19" s="152" t="s">
        <v>7</v>
      </c>
      <c r="C19" s="76">
        <v>4</v>
      </c>
      <c r="D19" s="59">
        <f t="shared" si="0"/>
        <v>17815</v>
      </c>
      <c r="E19" s="26">
        <f t="shared" si="1"/>
        <v>4453.75</v>
      </c>
    </row>
    <row r="20" spans="2:5" ht="20.100000000000001" customHeight="1" thickBot="1" x14ac:dyDescent="0.25">
      <c r="B20" s="153" t="s">
        <v>8</v>
      </c>
      <c r="C20" s="77">
        <v>5</v>
      </c>
      <c r="D20" s="78">
        <f t="shared" si="0"/>
        <v>21980</v>
      </c>
      <c r="E20" s="79">
        <f t="shared" si="1"/>
        <v>4396</v>
      </c>
    </row>
    <row r="21" spans="2:5" ht="8.25" customHeight="1" x14ac:dyDescent="0.2">
      <c r="B21" s="30"/>
      <c r="C21" s="53"/>
      <c r="D21" s="8"/>
      <c r="E21" s="8"/>
    </row>
    <row r="22" spans="2:5" s="3" customFormat="1" ht="21" customHeight="1" x14ac:dyDescent="0.2">
      <c r="B22" s="158" t="s">
        <v>7</v>
      </c>
      <c r="C22" s="158"/>
      <c r="D22" s="158"/>
      <c r="E22" s="50"/>
    </row>
    <row r="23" spans="2:5" s="3" customFormat="1" ht="27.95" customHeight="1" x14ac:dyDescent="0.2">
      <c r="B23" s="149" t="s">
        <v>143</v>
      </c>
      <c r="C23" s="149"/>
      <c r="D23" s="149"/>
      <c r="E23" s="149"/>
    </row>
    <row r="24" spans="2:5" s="3" customFormat="1" x14ac:dyDescent="0.2">
      <c r="B24" s="47" t="s">
        <v>19</v>
      </c>
      <c r="C24" s="54"/>
      <c r="D24" s="48"/>
      <c r="E24" s="49"/>
    </row>
    <row r="25" spans="2:5" s="3" customFormat="1" x14ac:dyDescent="0.2">
      <c r="B25" s="47" t="s">
        <v>9</v>
      </c>
      <c r="C25" s="54"/>
      <c r="D25" s="48"/>
      <c r="E25" s="49"/>
    </row>
    <row r="26" spans="2:5" s="3" customFormat="1" x14ac:dyDescent="0.2">
      <c r="B26" s="47" t="s">
        <v>10</v>
      </c>
      <c r="C26" s="54"/>
      <c r="D26" s="48"/>
      <c r="E26" s="48"/>
    </row>
    <row r="27" spans="2:5" s="3" customFormat="1" x14ac:dyDescent="0.2">
      <c r="B27" s="47" t="s">
        <v>11</v>
      </c>
      <c r="C27" s="54"/>
      <c r="D27" s="48"/>
      <c r="E27" s="48"/>
    </row>
    <row r="28" spans="2:5" s="3" customFormat="1" x14ac:dyDescent="0.2">
      <c r="B28" s="47" t="s">
        <v>12</v>
      </c>
      <c r="C28" s="54"/>
      <c r="D28" s="48"/>
      <c r="E28" s="48"/>
    </row>
    <row r="29" spans="2:5" s="3" customFormat="1" x14ac:dyDescent="0.2">
      <c r="B29" s="47" t="s">
        <v>20</v>
      </c>
      <c r="C29" s="54"/>
      <c r="D29" s="48"/>
      <c r="E29" s="48"/>
    </row>
    <row r="30" spans="2:5" s="3" customFormat="1" x14ac:dyDescent="0.2">
      <c r="B30" s="47" t="s">
        <v>13</v>
      </c>
      <c r="C30" s="54"/>
      <c r="D30" s="48"/>
      <c r="E30" s="48"/>
    </row>
    <row r="31" spans="2:5" s="3" customFormat="1" x14ac:dyDescent="0.2">
      <c r="B31" s="47" t="s">
        <v>14</v>
      </c>
      <c r="C31" s="54"/>
      <c r="D31" s="48"/>
      <c r="E31" s="48"/>
    </row>
    <row r="32" spans="2:5" s="3" customFormat="1" x14ac:dyDescent="0.2">
      <c r="B32" s="47" t="s">
        <v>15</v>
      </c>
      <c r="C32" s="54"/>
      <c r="D32" s="48"/>
      <c r="E32" s="48"/>
    </row>
    <row r="33" spans="2:5" s="3" customFormat="1" x14ac:dyDescent="0.2">
      <c r="B33" s="47" t="s">
        <v>16</v>
      </c>
      <c r="C33" s="54"/>
      <c r="D33" s="48"/>
      <c r="E33" s="48"/>
    </row>
    <row r="34" spans="2:5" s="3" customFormat="1" x14ac:dyDescent="0.2">
      <c r="B34" s="47" t="s">
        <v>17</v>
      </c>
      <c r="C34" s="54"/>
      <c r="D34" s="48"/>
      <c r="E34" s="48"/>
    </row>
    <row r="35" spans="2:5" s="3" customFormat="1" ht="7.5" customHeight="1" x14ac:dyDescent="0.25">
      <c r="B35" s="35"/>
      <c r="C35" s="55"/>
      <c r="D35" s="34"/>
      <c r="E35" s="5"/>
    </row>
    <row r="36" spans="2:5" s="3" customFormat="1" ht="16.5" x14ac:dyDescent="0.25">
      <c r="B36" s="38" t="s">
        <v>21</v>
      </c>
      <c r="C36" s="56"/>
      <c r="D36" s="36"/>
      <c r="E36" s="6"/>
    </row>
    <row r="37" spans="2:5" s="3" customFormat="1" ht="16.5" x14ac:dyDescent="0.25">
      <c r="B37" s="37" t="s">
        <v>26</v>
      </c>
      <c r="C37" s="55"/>
      <c r="D37" s="34"/>
      <c r="E37" s="5"/>
    </row>
    <row r="38" spans="2:5" s="3" customFormat="1" ht="16.5" x14ac:dyDescent="0.25">
      <c r="B38" s="37" t="s">
        <v>22</v>
      </c>
      <c r="C38" s="55"/>
      <c r="D38" s="34"/>
      <c r="E38" s="5"/>
    </row>
  </sheetData>
  <mergeCells count="18">
    <mergeCell ref="B23:E23"/>
    <mergeCell ref="B15:B20"/>
    <mergeCell ref="C15:C16"/>
    <mergeCell ref="D16:E16"/>
    <mergeCell ref="B22:D22"/>
    <mergeCell ref="C14:E14"/>
    <mergeCell ref="D7:E7"/>
    <mergeCell ref="D10:E10"/>
    <mergeCell ref="C2:E2"/>
    <mergeCell ref="B3:E3"/>
    <mergeCell ref="D4:E4"/>
    <mergeCell ref="D5:E5"/>
    <mergeCell ref="D6:E6"/>
    <mergeCell ref="D8:E8"/>
    <mergeCell ref="D9:E9"/>
    <mergeCell ref="C11:E11"/>
    <mergeCell ref="C12:E12"/>
    <mergeCell ref="C13:E13"/>
  </mergeCells>
  <hyperlinks>
    <hyperlink ref="B36" r:id="rId1"/>
  </hyperlinks>
  <pageMargins left="0.7" right="0.7" top="0.75" bottom="0.75" header="0.3" footer="0.3"/>
  <pageSetup paperSize="9" scale="61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6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125</v>
      </c>
      <c r="C3" s="162"/>
      <c r="D3" s="162"/>
      <c r="E3" s="163"/>
    </row>
    <row r="4" spans="2:5" ht="20.100000000000001" customHeight="1" x14ac:dyDescent="0.2">
      <c r="B4" s="28"/>
      <c r="C4" s="51" t="s">
        <v>0</v>
      </c>
      <c r="D4" s="168" t="s">
        <v>63</v>
      </c>
      <c r="E4" s="169"/>
    </row>
    <row r="5" spans="2:5" ht="20.100000000000001" customHeight="1" x14ac:dyDescent="0.2">
      <c r="B5" s="29"/>
      <c r="C5" s="52" t="s">
        <v>98</v>
      </c>
      <c r="D5" s="159" t="s">
        <v>1</v>
      </c>
      <c r="E5" s="160"/>
    </row>
    <row r="6" spans="2:5" ht="20.100000000000001" customHeight="1" x14ac:dyDescent="0.2">
      <c r="B6" s="29"/>
      <c r="C6" s="52" t="s">
        <v>2</v>
      </c>
      <c r="D6" s="170" t="s">
        <v>62</v>
      </c>
      <c r="E6" s="171"/>
    </row>
    <row r="7" spans="2:5" ht="35.1" customHeight="1" x14ac:dyDescent="0.2">
      <c r="B7" s="29"/>
      <c r="C7" s="52" t="s">
        <v>4</v>
      </c>
      <c r="D7" s="150" t="s">
        <v>66</v>
      </c>
      <c r="E7" s="151"/>
    </row>
    <row r="8" spans="2:5" ht="20.100000000000001" customHeight="1" x14ac:dyDescent="0.2">
      <c r="B8" s="29"/>
      <c r="C8" s="52" t="s">
        <v>5</v>
      </c>
      <c r="D8" s="159" t="s">
        <v>6</v>
      </c>
      <c r="E8" s="160"/>
    </row>
    <row r="9" spans="2:5" ht="29.1" customHeight="1" x14ac:dyDescent="0.2">
      <c r="B9" s="29"/>
      <c r="C9" s="52" t="s">
        <v>89</v>
      </c>
      <c r="D9" s="159" t="s">
        <v>31</v>
      </c>
      <c r="E9" s="160"/>
    </row>
    <row r="10" spans="2:5" ht="15" customHeight="1" x14ac:dyDescent="0.2">
      <c r="B10" s="29"/>
      <c r="C10" s="146" t="str">
        <f>'СТАНДАРТ-3'!C11:E11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4440</v>
      </c>
      <c r="D11" s="144"/>
      <c r="E11" s="145"/>
    </row>
    <row r="12" spans="2:5" ht="15" customHeight="1" x14ac:dyDescent="0.2">
      <c r="B12" s="29"/>
      <c r="C12" s="146" t="s">
        <v>94</v>
      </c>
      <c r="D12" s="147"/>
      <c r="E12" s="148"/>
    </row>
    <row r="13" spans="2:5" ht="20.100000000000001" customHeight="1" thickBot="1" x14ac:dyDescent="0.25">
      <c r="B13" s="29"/>
      <c r="C13" s="143">
        <v>1180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10060</v>
      </c>
      <c r="E16" s="25">
        <f>D16/C16</f>
        <v>5030</v>
      </c>
    </row>
    <row r="17" spans="2:5" ht="20.100000000000001" customHeight="1" x14ac:dyDescent="0.2">
      <c r="B17" s="152"/>
      <c r="C17" s="76">
        <v>3</v>
      </c>
      <c r="D17" s="59">
        <f>$C$11*C17+$C$13</f>
        <v>14500</v>
      </c>
      <c r="E17" s="26">
        <f>D17/C17</f>
        <v>4833.333333333333</v>
      </c>
    </row>
    <row r="18" spans="2:5" ht="20.100000000000001" customHeight="1" x14ac:dyDescent="0.2">
      <c r="B18" s="152" t="s">
        <v>7</v>
      </c>
      <c r="C18" s="76">
        <v>4</v>
      </c>
      <c r="D18" s="59">
        <f t="shared" ref="D18:D19" si="0">$C$11*C18+$C$13</f>
        <v>18940</v>
      </c>
      <c r="E18" s="26">
        <f t="shared" ref="E18:E19" si="1">D18/C18</f>
        <v>4735</v>
      </c>
    </row>
    <row r="19" spans="2:5" ht="20.100000000000001" customHeight="1" thickBot="1" x14ac:dyDescent="0.25">
      <c r="B19" s="153" t="s">
        <v>8</v>
      </c>
      <c r="C19" s="77">
        <v>5</v>
      </c>
      <c r="D19" s="78">
        <f t="shared" si="0"/>
        <v>23380</v>
      </c>
      <c r="E19" s="79">
        <f t="shared" si="1"/>
        <v>4676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61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topLeftCell="A13" zoomScaleNormal="100" workbookViewId="0">
      <selection activeCell="A21" sqref="A21:XFD37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126</v>
      </c>
      <c r="C3" s="162"/>
      <c r="D3" s="162"/>
      <c r="E3" s="163"/>
    </row>
    <row r="4" spans="2:5" ht="20.100000000000001" customHeight="1" x14ac:dyDescent="0.2">
      <c r="B4" s="28"/>
      <c r="C4" s="51" t="s">
        <v>0</v>
      </c>
      <c r="D4" s="168" t="s">
        <v>63</v>
      </c>
      <c r="E4" s="169"/>
    </row>
    <row r="5" spans="2:5" ht="20.100000000000001" customHeight="1" x14ac:dyDescent="0.2">
      <c r="B5" s="29"/>
      <c r="C5" s="52" t="s">
        <v>98</v>
      </c>
      <c r="D5" s="159" t="s">
        <v>1</v>
      </c>
      <c r="E5" s="160"/>
    </row>
    <row r="6" spans="2:5" ht="20.100000000000001" customHeight="1" x14ac:dyDescent="0.2">
      <c r="B6" s="29"/>
      <c r="C6" s="52" t="s">
        <v>2</v>
      </c>
      <c r="D6" s="170" t="s">
        <v>62</v>
      </c>
      <c r="E6" s="171"/>
    </row>
    <row r="7" spans="2:5" ht="35.1" customHeight="1" x14ac:dyDescent="0.2">
      <c r="B7" s="29"/>
      <c r="C7" s="52" t="s">
        <v>4</v>
      </c>
      <c r="D7" s="150" t="s">
        <v>66</v>
      </c>
      <c r="E7" s="151"/>
    </row>
    <row r="8" spans="2:5" ht="20.100000000000001" customHeight="1" x14ac:dyDescent="0.2">
      <c r="B8" s="29"/>
      <c r="C8" s="52" t="s">
        <v>5</v>
      </c>
      <c r="D8" s="159" t="s">
        <v>6</v>
      </c>
      <c r="E8" s="160"/>
    </row>
    <row r="9" spans="2:5" ht="29.1" customHeight="1" x14ac:dyDescent="0.2">
      <c r="B9" s="29"/>
      <c r="C9" s="52" t="s">
        <v>89</v>
      </c>
      <c r="D9" s="159" t="s">
        <v>31</v>
      </c>
      <c r="E9" s="160"/>
    </row>
    <row r="10" spans="2:5" ht="15" customHeight="1" x14ac:dyDescent="0.2">
      <c r="B10" s="29"/>
      <c r="C10" s="146" t="str">
        <f>'СТАНДАРТ+1'!C10:E10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4505</v>
      </c>
      <c r="D11" s="144"/>
      <c r="E11" s="145"/>
    </row>
    <row r="12" spans="2:5" ht="15" customHeight="1" x14ac:dyDescent="0.2">
      <c r="B12" s="29"/>
      <c r="C12" s="146" t="s">
        <v>94</v>
      </c>
      <c r="D12" s="147"/>
      <c r="E12" s="148"/>
    </row>
    <row r="13" spans="2:5" ht="20.100000000000001" customHeight="1" thickBot="1" x14ac:dyDescent="0.25">
      <c r="B13" s="29"/>
      <c r="C13" s="143">
        <v>1245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10255</v>
      </c>
      <c r="E16" s="25">
        <f>D16/C16</f>
        <v>5127.5</v>
      </c>
    </row>
    <row r="17" spans="2:5" ht="20.100000000000001" customHeight="1" x14ac:dyDescent="0.2">
      <c r="B17" s="152"/>
      <c r="C17" s="76">
        <v>3</v>
      </c>
      <c r="D17" s="59">
        <f>$C$11*C17+$C$13</f>
        <v>14760</v>
      </c>
      <c r="E17" s="26">
        <f>D17/C17</f>
        <v>4920</v>
      </c>
    </row>
    <row r="18" spans="2:5" ht="20.100000000000001" customHeight="1" x14ac:dyDescent="0.2">
      <c r="B18" s="152" t="s">
        <v>7</v>
      </c>
      <c r="C18" s="76">
        <v>4</v>
      </c>
      <c r="D18" s="59">
        <f t="shared" ref="D18:D19" si="0">$C$11*C18+$C$13</f>
        <v>19265</v>
      </c>
      <c r="E18" s="26">
        <f t="shared" ref="E18:E19" si="1">D18/C18</f>
        <v>4816.25</v>
      </c>
    </row>
    <row r="19" spans="2:5" ht="20.100000000000001" customHeight="1" thickBot="1" x14ac:dyDescent="0.25">
      <c r="B19" s="153" t="s">
        <v>8</v>
      </c>
      <c r="C19" s="77">
        <v>5</v>
      </c>
      <c r="D19" s="78">
        <f t="shared" si="0"/>
        <v>23770</v>
      </c>
      <c r="E19" s="79">
        <f t="shared" si="1"/>
        <v>4754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61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zoomScaleNormal="100" workbookViewId="0">
      <selection activeCell="C10" sqref="C10:E10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7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6">
        <f>'ДЕБЮТ-3'!C1</f>
        <v>44400</v>
      </c>
      <c r="D1" s="15"/>
      <c r="E1" s="15"/>
    </row>
    <row r="2" spans="2:5" ht="39.950000000000003" customHeight="1" thickBot="1" x14ac:dyDescent="0.25">
      <c r="B2" s="27" t="s">
        <v>18</v>
      </c>
      <c r="C2" s="99" t="s">
        <v>30</v>
      </c>
      <c r="D2" s="100"/>
      <c r="E2" s="101"/>
    </row>
    <row r="3" spans="2:5" ht="17.100000000000001" customHeight="1" thickBot="1" x14ac:dyDescent="0.25">
      <c r="B3" s="161" t="s">
        <v>124</v>
      </c>
      <c r="C3" s="162"/>
      <c r="D3" s="162"/>
      <c r="E3" s="163"/>
    </row>
    <row r="4" spans="2:5" ht="20.100000000000001" customHeight="1" x14ac:dyDescent="0.2">
      <c r="B4" s="28"/>
      <c r="C4" s="51" t="s">
        <v>0</v>
      </c>
      <c r="D4" s="168" t="s">
        <v>63</v>
      </c>
      <c r="E4" s="169"/>
    </row>
    <row r="5" spans="2:5" ht="20.100000000000001" customHeight="1" x14ac:dyDescent="0.2">
      <c r="B5" s="29"/>
      <c r="C5" s="52" t="s">
        <v>98</v>
      </c>
      <c r="D5" s="159" t="s">
        <v>1</v>
      </c>
      <c r="E5" s="160"/>
    </row>
    <row r="6" spans="2:5" ht="20.100000000000001" customHeight="1" x14ac:dyDescent="0.2">
      <c r="B6" s="29"/>
      <c r="C6" s="52" t="s">
        <v>2</v>
      </c>
      <c r="D6" s="170" t="s">
        <v>62</v>
      </c>
      <c r="E6" s="171"/>
    </row>
    <row r="7" spans="2:5" ht="35.1" customHeight="1" x14ac:dyDescent="0.2">
      <c r="B7" s="29"/>
      <c r="C7" s="52" t="s">
        <v>4</v>
      </c>
      <c r="D7" s="150" t="s">
        <v>66</v>
      </c>
      <c r="E7" s="151"/>
    </row>
    <row r="8" spans="2:5" ht="20.100000000000001" customHeight="1" x14ac:dyDescent="0.2">
      <c r="B8" s="29"/>
      <c r="C8" s="52" t="s">
        <v>5</v>
      </c>
      <c r="D8" s="159" t="s">
        <v>6</v>
      </c>
      <c r="E8" s="160"/>
    </row>
    <row r="9" spans="2:5" ht="29.1" customHeight="1" x14ac:dyDescent="0.2">
      <c r="B9" s="29"/>
      <c r="C9" s="52" t="s">
        <v>89</v>
      </c>
      <c r="D9" s="159" t="s">
        <v>31</v>
      </c>
      <c r="E9" s="160"/>
    </row>
    <row r="10" spans="2:5" ht="15" customHeight="1" x14ac:dyDescent="0.2">
      <c r="B10" s="29"/>
      <c r="C10" s="146" t="str">
        <f>'СТАНДАРТ+2'!C10:E10</f>
        <v>ЦЕНА посадочного места (велюр АЛКАЛА), без прошивок</v>
      </c>
      <c r="D10" s="147"/>
      <c r="E10" s="148"/>
    </row>
    <row r="11" spans="2:5" ht="20.100000000000001" customHeight="1" x14ac:dyDescent="0.2">
      <c r="B11" s="29"/>
      <c r="C11" s="143">
        <v>4590</v>
      </c>
      <c r="D11" s="144"/>
      <c r="E11" s="145"/>
    </row>
    <row r="12" spans="2:5" ht="15" customHeight="1" x14ac:dyDescent="0.2">
      <c r="B12" s="29"/>
      <c r="C12" s="146" t="s">
        <v>94</v>
      </c>
      <c r="D12" s="147"/>
      <c r="E12" s="148"/>
    </row>
    <row r="13" spans="2:5" ht="20.100000000000001" customHeight="1" thickBot="1" x14ac:dyDescent="0.25">
      <c r="B13" s="29"/>
      <c r="C13" s="143">
        <v>1330</v>
      </c>
      <c r="D13" s="144"/>
      <c r="E13" s="145"/>
    </row>
    <row r="14" spans="2:5" ht="24" customHeight="1" x14ac:dyDescent="0.2">
      <c r="B14" s="152"/>
      <c r="C14" s="154" t="s">
        <v>107</v>
      </c>
      <c r="D14" s="32" t="s">
        <v>28</v>
      </c>
      <c r="E14" s="33" t="s">
        <v>27</v>
      </c>
    </row>
    <row r="15" spans="2:5" ht="15" customHeight="1" thickBot="1" x14ac:dyDescent="0.25">
      <c r="B15" s="152"/>
      <c r="C15" s="155"/>
      <c r="D15" s="156" t="s">
        <v>64</v>
      </c>
      <c r="E15" s="157"/>
    </row>
    <row r="16" spans="2:5" ht="20.100000000000001" customHeight="1" x14ac:dyDescent="0.2">
      <c r="B16" s="152"/>
      <c r="C16" s="75">
        <v>2</v>
      </c>
      <c r="D16" s="58">
        <f>C11*C16+C13</f>
        <v>10510</v>
      </c>
      <c r="E16" s="25">
        <f>D16/C16</f>
        <v>5255</v>
      </c>
    </row>
    <row r="17" spans="2:5" ht="20.100000000000001" customHeight="1" x14ac:dyDescent="0.2">
      <c r="B17" s="152"/>
      <c r="C17" s="76">
        <v>3</v>
      </c>
      <c r="D17" s="59">
        <f>$C$11*C17+$C$13</f>
        <v>15100</v>
      </c>
      <c r="E17" s="26">
        <f>D17/C17</f>
        <v>5033.333333333333</v>
      </c>
    </row>
    <row r="18" spans="2:5" ht="20.100000000000001" customHeight="1" x14ac:dyDescent="0.2">
      <c r="B18" s="152" t="s">
        <v>7</v>
      </c>
      <c r="C18" s="76">
        <v>4</v>
      </c>
      <c r="D18" s="59">
        <f t="shared" ref="D18:D19" si="0">$C$11*C18+$C$13</f>
        <v>19690</v>
      </c>
      <c r="E18" s="26">
        <f t="shared" ref="E18:E19" si="1">D18/C18</f>
        <v>4922.5</v>
      </c>
    </row>
    <row r="19" spans="2:5" ht="20.100000000000001" customHeight="1" thickBot="1" x14ac:dyDescent="0.25">
      <c r="B19" s="153" t="s">
        <v>8</v>
      </c>
      <c r="C19" s="77">
        <v>5</v>
      </c>
      <c r="D19" s="78">
        <f t="shared" si="0"/>
        <v>24280</v>
      </c>
      <c r="E19" s="79">
        <f t="shared" si="1"/>
        <v>4856</v>
      </c>
    </row>
    <row r="20" spans="2:5" ht="8.25" customHeight="1" x14ac:dyDescent="0.2">
      <c r="B20" s="30"/>
      <c r="C20" s="53"/>
      <c r="D20" s="8"/>
      <c r="E20" s="8"/>
    </row>
    <row r="21" spans="2:5" s="3" customFormat="1" ht="21" customHeight="1" x14ac:dyDescent="0.2">
      <c r="B21" s="158" t="s">
        <v>7</v>
      </c>
      <c r="C21" s="158"/>
      <c r="D21" s="158"/>
      <c r="E21" s="50"/>
    </row>
    <row r="22" spans="2:5" s="3" customFormat="1" ht="27.95" customHeight="1" x14ac:dyDescent="0.2">
      <c r="B22" s="149" t="s">
        <v>143</v>
      </c>
      <c r="C22" s="149"/>
      <c r="D22" s="149"/>
      <c r="E22" s="149"/>
    </row>
    <row r="23" spans="2:5" s="3" customFormat="1" x14ac:dyDescent="0.2">
      <c r="B23" s="47" t="s">
        <v>19</v>
      </c>
      <c r="C23" s="54"/>
      <c r="D23" s="48"/>
      <c r="E23" s="49"/>
    </row>
    <row r="24" spans="2:5" s="3" customFormat="1" x14ac:dyDescent="0.2">
      <c r="B24" s="47" t="s">
        <v>9</v>
      </c>
      <c r="C24" s="54"/>
      <c r="D24" s="48"/>
      <c r="E24" s="49"/>
    </row>
    <row r="25" spans="2:5" s="3" customFormat="1" x14ac:dyDescent="0.2">
      <c r="B25" s="47" t="s">
        <v>10</v>
      </c>
      <c r="C25" s="54"/>
      <c r="D25" s="48"/>
      <c r="E25" s="48"/>
    </row>
    <row r="26" spans="2:5" s="3" customFormat="1" x14ac:dyDescent="0.2">
      <c r="B26" s="47" t="s">
        <v>11</v>
      </c>
      <c r="C26" s="54"/>
      <c r="D26" s="48"/>
      <c r="E26" s="48"/>
    </row>
    <row r="27" spans="2:5" s="3" customFormat="1" x14ac:dyDescent="0.2">
      <c r="B27" s="47" t="s">
        <v>12</v>
      </c>
      <c r="C27" s="54"/>
      <c r="D27" s="48"/>
      <c r="E27" s="48"/>
    </row>
    <row r="28" spans="2:5" s="3" customFormat="1" x14ac:dyDescent="0.2">
      <c r="B28" s="47" t="s">
        <v>20</v>
      </c>
      <c r="C28" s="54"/>
      <c r="D28" s="48"/>
      <c r="E28" s="48"/>
    </row>
    <row r="29" spans="2:5" s="3" customFormat="1" x14ac:dyDescent="0.2">
      <c r="B29" s="47" t="s">
        <v>13</v>
      </c>
      <c r="C29" s="54"/>
      <c r="D29" s="48"/>
      <c r="E29" s="48"/>
    </row>
    <row r="30" spans="2:5" s="3" customFormat="1" x14ac:dyDescent="0.2">
      <c r="B30" s="47" t="s">
        <v>14</v>
      </c>
      <c r="C30" s="54"/>
      <c r="D30" s="48"/>
      <c r="E30" s="48"/>
    </row>
    <row r="31" spans="2:5" s="3" customFormat="1" x14ac:dyDescent="0.2">
      <c r="B31" s="47" t="s">
        <v>15</v>
      </c>
      <c r="C31" s="54"/>
      <c r="D31" s="48"/>
      <c r="E31" s="48"/>
    </row>
    <row r="32" spans="2:5" s="3" customFormat="1" x14ac:dyDescent="0.2">
      <c r="B32" s="47" t="s">
        <v>16</v>
      </c>
      <c r="C32" s="54"/>
      <c r="D32" s="48"/>
      <c r="E32" s="48"/>
    </row>
    <row r="33" spans="2:5" s="3" customFormat="1" x14ac:dyDescent="0.2">
      <c r="B33" s="47" t="s">
        <v>17</v>
      </c>
      <c r="C33" s="54"/>
      <c r="D33" s="48"/>
      <c r="E33" s="48"/>
    </row>
    <row r="34" spans="2:5" s="3" customFormat="1" ht="7.5" customHeight="1" x14ac:dyDescent="0.25">
      <c r="B34" s="35"/>
      <c r="C34" s="55"/>
      <c r="D34" s="34"/>
      <c r="E34" s="5"/>
    </row>
    <row r="35" spans="2:5" s="3" customFormat="1" ht="16.5" x14ac:dyDescent="0.25">
      <c r="B35" s="38" t="s">
        <v>21</v>
      </c>
      <c r="C35" s="56"/>
      <c r="D35" s="36"/>
      <c r="E35" s="6"/>
    </row>
    <row r="36" spans="2:5" s="3" customFormat="1" ht="16.5" x14ac:dyDescent="0.25">
      <c r="B36" s="37" t="s">
        <v>26</v>
      </c>
      <c r="C36" s="55"/>
      <c r="D36" s="34"/>
      <c r="E36" s="5"/>
    </row>
    <row r="37" spans="2:5" s="3" customFormat="1" ht="16.5" x14ac:dyDescent="0.25">
      <c r="B37" s="37" t="s">
        <v>22</v>
      </c>
      <c r="C37" s="55"/>
      <c r="D37" s="34"/>
      <c r="E37" s="5"/>
    </row>
  </sheetData>
  <mergeCells count="17">
    <mergeCell ref="C2:E2"/>
    <mergeCell ref="B3:E3"/>
    <mergeCell ref="D4:E4"/>
    <mergeCell ref="D5:E5"/>
    <mergeCell ref="D6:E6"/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</mergeCells>
  <hyperlinks>
    <hyperlink ref="B35" r:id="rId1"/>
  </hyperlinks>
  <pageMargins left="0.7" right="0.7" top="0.75" bottom="0.75" header="0.3" footer="0.3"/>
  <pageSetup paperSize="9" scale="61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6"/>
  <sheetViews>
    <sheetView zoomScaleNormal="100" workbookViewId="0">
      <selection activeCell="J4" sqref="J4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КОМФОРТ'!E2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82" t="s">
        <v>136</v>
      </c>
      <c r="D4" s="16"/>
      <c r="E4" s="70">
        <f>'ФРЕГАТ-1'!C11</f>
        <v>3800</v>
      </c>
    </row>
    <row r="5" spans="2:5" ht="120" customHeight="1" x14ac:dyDescent="0.2">
      <c r="B5" s="14">
        <v>2</v>
      </c>
      <c r="C5" s="18" t="s">
        <v>137</v>
      </c>
      <c r="D5" s="19"/>
      <c r="E5" s="71">
        <f>'ФРЕГАТ-2'!C11</f>
        <v>4115</v>
      </c>
    </row>
    <row r="6" spans="2:5" ht="120" customHeight="1" thickBot="1" x14ac:dyDescent="0.25">
      <c r="B6" s="39">
        <v>2</v>
      </c>
      <c r="C6" s="81" t="s">
        <v>138</v>
      </c>
      <c r="D6" s="40"/>
      <c r="E6" s="72">
        <f>'ФРЕГАТ-3'!C11</f>
        <v>4140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8"/>
  <sheetViews>
    <sheetView zoomScaleNormal="100" workbookViewId="0">
      <selection activeCell="J11" sqref="J11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БЮДЖЕТ 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2">
        <v>1</v>
      </c>
      <c r="C4" s="13" t="s">
        <v>53</v>
      </c>
      <c r="D4" s="63"/>
      <c r="E4" s="73">
        <f>'КОМФОРТ-1'!$C$11</f>
        <v>3650</v>
      </c>
    </row>
    <row r="5" spans="2:5" ht="120" customHeight="1" x14ac:dyDescent="0.2">
      <c r="B5" s="14">
        <v>3</v>
      </c>
      <c r="C5" s="18" t="s">
        <v>54</v>
      </c>
      <c r="D5" s="19"/>
      <c r="E5" s="74">
        <f>'КОМФОРТ-2'!$C$11</f>
        <v>3610</v>
      </c>
    </row>
    <row r="6" spans="2:5" ht="120" customHeight="1" x14ac:dyDescent="0.2">
      <c r="B6" s="14">
        <v>5</v>
      </c>
      <c r="C6" s="18" t="s">
        <v>55</v>
      </c>
      <c r="D6" s="19"/>
      <c r="E6" s="71">
        <f>'КОМФОРТ-3'!$C$11</f>
        <v>3600</v>
      </c>
    </row>
    <row r="7" spans="2:5" ht="120" customHeight="1" x14ac:dyDescent="0.2">
      <c r="B7" s="14">
        <v>5</v>
      </c>
      <c r="C7" s="18" t="s">
        <v>81</v>
      </c>
      <c r="D7" s="19"/>
      <c r="E7" s="71">
        <f>'КОМФОРТ-4'!$C$11</f>
        <v>3635</v>
      </c>
    </row>
    <row r="8" spans="2:5" ht="120" customHeight="1" thickBot="1" x14ac:dyDescent="0.25">
      <c r="B8" s="39">
        <v>5</v>
      </c>
      <c r="C8" s="64" t="s">
        <v>82</v>
      </c>
      <c r="D8" s="40"/>
      <c r="E8" s="72">
        <f>'КОМФОРТ-5'!$C$11</f>
        <v>3645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6"/>
  <sheetViews>
    <sheetView zoomScaleNormal="100" workbookViewId="0">
      <selection activeCell="J6" sqref="J6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КОМФОРТ'!E2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67" t="s">
        <v>103</v>
      </c>
      <c r="D4" s="16"/>
      <c r="E4" s="70">
        <f>'СОЛО-1'!C11</f>
        <v>4010</v>
      </c>
    </row>
    <row r="5" spans="2:5" ht="120" customHeight="1" x14ac:dyDescent="0.2">
      <c r="B5" s="14">
        <v>2</v>
      </c>
      <c r="C5" s="18" t="s">
        <v>104</v>
      </c>
      <c r="D5" s="19"/>
      <c r="E5" s="71">
        <f>'СОЛО-2'!C11</f>
        <v>4090</v>
      </c>
    </row>
    <row r="6" spans="2:5" ht="120" customHeight="1" thickBot="1" x14ac:dyDescent="0.25">
      <c r="B6" s="39">
        <v>2</v>
      </c>
      <c r="C6" s="66" t="s">
        <v>105</v>
      </c>
      <c r="D6" s="40"/>
      <c r="E6" s="72">
        <f>'СОЛО-3'!C11</f>
        <v>4195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5"/>
  <sheetViews>
    <sheetView zoomScaleNormal="100" workbookViewId="0">
      <selection activeCell="E4" sqref="E4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КОМФОРТ'!E2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67" t="s">
        <v>101</v>
      </c>
      <c r="D4" s="16"/>
      <c r="E4" s="70">
        <f>'СОЛО-1'!C11</f>
        <v>4010</v>
      </c>
    </row>
    <row r="5" spans="2:5" ht="120" customHeight="1" thickBot="1" x14ac:dyDescent="0.25">
      <c r="B5" s="39">
        <v>2</v>
      </c>
      <c r="C5" s="66" t="s">
        <v>102</v>
      </c>
      <c r="D5" s="40"/>
      <c r="E5" s="72">
        <f>'СОЛО-2'!C11</f>
        <v>4090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6"/>
  <sheetViews>
    <sheetView zoomScaleNormal="100" workbookViewId="0"/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7.710937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4" t="s">
        <v>32</v>
      </c>
      <c r="C2" s="86" t="s">
        <v>33</v>
      </c>
      <c r="D2" s="88" t="s">
        <v>34</v>
      </c>
      <c r="E2" s="68" t="str">
        <f>'КРЕСЛА КОМФОРТ'!E2</f>
        <v>велюр АЛКАЛА</v>
      </c>
    </row>
    <row r="3" spans="2:5" ht="13.5" thickBot="1" x14ac:dyDescent="0.25">
      <c r="B3" s="85"/>
      <c r="C3" s="87"/>
      <c r="D3" s="89"/>
      <c r="E3" s="69" t="s">
        <v>35</v>
      </c>
    </row>
    <row r="4" spans="2:5" ht="120" customHeight="1" x14ac:dyDescent="0.2">
      <c r="B4" s="17">
        <v>1</v>
      </c>
      <c r="C4" s="67" t="s">
        <v>90</v>
      </c>
      <c r="D4" s="16"/>
      <c r="E4" s="70">
        <f>'СТАНДАРТ-1'!C12</f>
        <v>4020</v>
      </c>
    </row>
    <row r="5" spans="2:5" ht="120" customHeight="1" x14ac:dyDescent="0.2">
      <c r="B5" s="14">
        <v>2</v>
      </c>
      <c r="C5" s="18" t="s">
        <v>91</v>
      </c>
      <c r="D5" s="19"/>
      <c r="E5" s="71">
        <f>'СТАНДАРТ-2'!C12</f>
        <v>4085</v>
      </c>
    </row>
    <row r="6" spans="2:5" ht="120" customHeight="1" thickBot="1" x14ac:dyDescent="0.25">
      <c r="B6" s="39">
        <v>3</v>
      </c>
      <c r="C6" s="66" t="s">
        <v>106</v>
      </c>
      <c r="D6" s="40"/>
      <c r="E6" s="72">
        <f>'СТАНДАРТ-3'!C12</f>
        <v>4165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48</vt:i4>
      </vt:variant>
      <vt:variant>
        <vt:lpstr>Именованные диапазоны</vt:lpstr>
      </vt:variant>
      <vt:variant>
        <vt:i4>36</vt:i4>
      </vt:variant>
    </vt:vector>
  </HeadingPairs>
  <TitlesOfParts>
    <vt:vector size="84" baseType="lpstr">
      <vt:lpstr>КРЕСЛА ЭКОНОМ</vt:lpstr>
      <vt:lpstr>КРЕСЛА БЮДЖЕТ </vt:lpstr>
      <vt:lpstr>КРЕСЛА ДЕБЮТ</vt:lpstr>
      <vt:lpstr>КРЕСЛА РИМ</vt:lpstr>
      <vt:lpstr>КРЕСЛА ФРЕГАТ</vt:lpstr>
      <vt:lpstr>КРЕСЛА КОМФОРТ</vt:lpstr>
      <vt:lpstr>КРЕСЛА СОЛО</vt:lpstr>
      <vt:lpstr>КРЕСЛА МОНО</vt:lpstr>
      <vt:lpstr>КРЕСЛА СТАНДАРТ</vt:lpstr>
      <vt:lpstr>КРЕСЛА СТАНДАРТ+</vt:lpstr>
      <vt:lpstr>ДОП. ОПЦИИ</vt:lpstr>
      <vt:lpstr>ЦВЕТ ОБИВКИ "АЛКАЛА"</vt:lpstr>
      <vt:lpstr>ЦВЕТ ОБИВКИ "ИНТЕРЬЕР"</vt:lpstr>
      <vt:lpstr>ЭКОНОМ-1 МП</vt:lpstr>
      <vt:lpstr>ЭКОНОМ-1 </vt:lpstr>
      <vt:lpstr>ЭКОНОМ-2</vt:lpstr>
      <vt:lpstr>БЮДЖЕТ-1</vt:lpstr>
      <vt:lpstr>БЮДЖЕТ-2</vt:lpstr>
      <vt:lpstr>БЮДЖЕТ-3</vt:lpstr>
      <vt:lpstr>БЮДЖЕТ-4</vt:lpstr>
      <vt:lpstr>БЮДЖЕТ-5</vt:lpstr>
      <vt:lpstr>ДЕБЮТ-1</vt:lpstr>
      <vt:lpstr>ДЕБЮТ-2</vt:lpstr>
      <vt:lpstr>ДЕБЮТ-3</vt:lpstr>
      <vt:lpstr>ДЕБЮТ-4</vt:lpstr>
      <vt:lpstr>ДЕБЮТ-5</vt:lpstr>
      <vt:lpstr>ФРЕГАТ-1</vt:lpstr>
      <vt:lpstr>ФРЕГАТ-2</vt:lpstr>
      <vt:lpstr>ФРЕГАТ-3</vt:lpstr>
      <vt:lpstr>РИМ-1</vt:lpstr>
      <vt:lpstr>РИМ-2</vt:lpstr>
      <vt:lpstr>РИМ-3</vt:lpstr>
      <vt:lpstr>КОМФОРТ-1</vt:lpstr>
      <vt:lpstr>КОМФОРТ-2</vt:lpstr>
      <vt:lpstr>КОМФОРТ-3</vt:lpstr>
      <vt:lpstr>КОМФОРТ-4</vt:lpstr>
      <vt:lpstr>КОМФОРТ-5</vt:lpstr>
      <vt:lpstr>СОЛО-1</vt:lpstr>
      <vt:lpstr>СОЛО-2</vt:lpstr>
      <vt:lpstr>СОЛО-3</vt:lpstr>
      <vt:lpstr>МОНО-1</vt:lpstr>
      <vt:lpstr>МОНО-2</vt:lpstr>
      <vt:lpstr>СТАНДАРТ-1</vt:lpstr>
      <vt:lpstr>СТАНДАРТ-2</vt:lpstr>
      <vt:lpstr>СТАНДАРТ-3</vt:lpstr>
      <vt:lpstr>СТАНДАРТ+1</vt:lpstr>
      <vt:lpstr>СТАНДАРТ+2</vt:lpstr>
      <vt:lpstr>СТАНДАРТ+3</vt:lpstr>
      <vt:lpstr>'БЮДЖЕТ-1'!Область_печати</vt:lpstr>
      <vt:lpstr>'БЮДЖЕТ-2'!Область_печати</vt:lpstr>
      <vt:lpstr>'БЮДЖЕТ-3'!Область_печати</vt:lpstr>
      <vt:lpstr>'БЮДЖЕТ-4'!Область_печати</vt:lpstr>
      <vt:lpstr>'БЮДЖЕТ-5'!Область_печати</vt:lpstr>
      <vt:lpstr>'ДЕБЮТ-1'!Область_печати</vt:lpstr>
      <vt:lpstr>'ДЕБЮТ-2'!Область_печати</vt:lpstr>
      <vt:lpstr>'ДЕБЮТ-5'!Область_печати</vt:lpstr>
      <vt:lpstr>'ДОП. ОПЦИИ'!Область_печати</vt:lpstr>
      <vt:lpstr>'КОМФОРТ-1'!Область_печати</vt:lpstr>
      <vt:lpstr>'КОМФОРТ-2'!Область_печати</vt:lpstr>
      <vt:lpstr>'КОМФОРТ-5'!Область_печати</vt:lpstr>
      <vt:lpstr>'КРЕСЛА БЮДЖЕТ '!Область_печати</vt:lpstr>
      <vt:lpstr>'КРЕСЛА ДЕБЮТ'!Область_печати</vt:lpstr>
      <vt:lpstr>'КРЕСЛА КОМФОРТ'!Область_печати</vt:lpstr>
      <vt:lpstr>'КРЕСЛА МОНО'!Область_печати</vt:lpstr>
      <vt:lpstr>'КРЕСЛА РИМ'!Область_печати</vt:lpstr>
      <vt:lpstr>'КРЕСЛА СОЛО'!Область_печати</vt:lpstr>
      <vt:lpstr>'КРЕСЛА СТАНДАРТ'!Область_печати</vt:lpstr>
      <vt:lpstr>'КРЕСЛА СТАНДАРТ+'!Область_печати</vt:lpstr>
      <vt:lpstr>'КРЕСЛА ФРЕГАТ'!Область_печати</vt:lpstr>
      <vt:lpstr>'КРЕСЛА ЭКОНОМ'!Область_печати</vt:lpstr>
      <vt:lpstr>'МОНО-1'!Область_печати</vt:lpstr>
      <vt:lpstr>'МОНО-2'!Область_печати</vt:lpstr>
      <vt:lpstr>'РИМ-1'!Область_печати</vt:lpstr>
      <vt:lpstr>'РИМ-2'!Область_печати</vt:lpstr>
      <vt:lpstr>'РИМ-3'!Область_печати</vt:lpstr>
      <vt:lpstr>'СОЛО-1'!Область_печати</vt:lpstr>
      <vt:lpstr>'СОЛО-2'!Область_печати</vt:lpstr>
      <vt:lpstr>'СОЛО-3'!Область_печати</vt:lpstr>
      <vt:lpstr>'ФРЕГАТ-1'!Область_печати</vt:lpstr>
      <vt:lpstr>'ФРЕГАТ-2'!Область_печати</vt:lpstr>
      <vt:lpstr>'ФРЕГАТ-3'!Область_печати</vt:lpstr>
      <vt:lpstr>'ЭКОНОМ-1 '!Область_печати</vt:lpstr>
      <vt:lpstr>'ЭКОНОМ-1 МП'!Область_печати</vt:lpstr>
      <vt:lpstr>'ЭКОНОМ-2'!Область_печати</vt:lpstr>
    </vt:vector>
  </TitlesOfParts>
  <Company>ООО НПФ "АНРО"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TitAn</cp:lastModifiedBy>
  <cp:lastPrinted>2019-08-19T16:48:07Z</cp:lastPrinted>
  <dcterms:created xsi:type="dcterms:W3CDTF">2008-04-02T14:42:25Z</dcterms:created>
  <dcterms:modified xsi:type="dcterms:W3CDTF">2021-07-23T11:59:28Z</dcterms:modified>
</cp:coreProperties>
</file>